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J33" i="3"/>
  <c r="J32"/>
  <c r="J31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G30"/>
  <c r="G31"/>
  <c r="G32"/>
  <c r="G33"/>
  <c r="F31"/>
  <c r="F32"/>
  <c r="F33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1"/>
  <c r="E32"/>
  <c r="E33"/>
  <c r="E30"/>
  <c r="E29"/>
  <c r="E25"/>
  <c r="E26"/>
  <c r="E27"/>
  <c r="E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/>
  <c r="D31"/>
  <c r="D32"/>
  <c r="D33"/>
  <c r="D30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<sst xmlns="http://schemas.openxmlformats.org/spreadsheetml/2006/main" count="82" uniqueCount="31">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</sst>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C1" activePane="topRight" state="frozen"/>
      <selection activeCell="A4" sqref="A4"/>
      <selection pane="topRight" activeCell="Q18" sqref="Q18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6384" width="9" style="1"/>
  </cols>
  <sheetData>
    <row r="1" spans="1:17" s="4" customFormat="1" ht="28.5" customHeight="1">
      <c r="A1" s="58"/>
      <c r="B1" s="58"/>
      <c r="C1" s="58"/>
      <c r="D1" s="58"/>
      <c r="E1" s="29"/>
      <c r="J1" s="25"/>
      <c r="K1" s="25"/>
      <c r="L1" s="25"/>
    </row>
    <row r="2" spans="1:17" ht="18.75">
      <c r="A2" s="42" t="s">
        <v>30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44" t="s">
        <v>0</v>
      </c>
      <c r="B4" s="45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46" t="s">
        <v>15</v>
      </c>
      <c r="B5" s="47"/>
      <c r="C5" s="2">
        <f>以美元计价!C5*6.4771</f>
        <v>12922.758213470001</v>
      </c>
      <c r="D5" s="2">
        <f>以美元计价!D5*6.4602</f>
        <v>10915.955630820001</v>
      </c>
      <c r="E5" s="2">
        <f>以美元计价!E5*6.5066</f>
        <v>14423.01300038</v>
      </c>
      <c r="F5" s="2">
        <f>以美元计价!F5*6.5204</f>
        <v>12411.774403840001</v>
      </c>
      <c r="G5" s="2">
        <f>以美元计价!G5*6.4316</f>
        <v>12420.27564596</v>
      </c>
      <c r="H5" s="2">
        <f>以美元计价!H5*6.4228</f>
        <v>15187.648971079998</v>
      </c>
      <c r="I5" s="2">
        <f>以美元计价!I5*6.4741</f>
        <v>13899.75609649</v>
      </c>
      <c r="J5" s="2">
        <f>以美元计价!J5*6.4772</f>
        <v>13546.943971799999</v>
      </c>
      <c r="K5" s="2"/>
      <c r="L5" s="2"/>
      <c r="M5" s="2"/>
      <c r="N5" s="2"/>
      <c r="O5" s="7">
        <f>SUM(C5:N5)</f>
        <v>105728.12593384</v>
      </c>
      <c r="P5" s="12"/>
      <c r="Q5" s="33"/>
    </row>
    <row r="6" spans="1:17">
      <c r="A6" s="46" t="s">
        <v>1</v>
      </c>
      <c r="B6" s="47"/>
      <c r="C6" s="2">
        <f>以美元计价!C6*6.4771</f>
        <v>770.97245155000007</v>
      </c>
      <c r="D6" s="2">
        <f>以美元计价!D6*6.4602</f>
        <v>680.71062798000003</v>
      </c>
      <c r="E6" s="2">
        <f>以美元计价!E6*6.5066</f>
        <v>816.27509243999998</v>
      </c>
      <c r="F6" s="2">
        <f>以美元计价!F6*6.5204</f>
        <v>899.86345096000002</v>
      </c>
      <c r="G6" s="2">
        <f>以美元计价!G6*6.4316</f>
        <v>768.24239996000006</v>
      </c>
      <c r="H6" s="2">
        <f>以美元计价!H6*6.4228</f>
        <v>495.43680816</v>
      </c>
      <c r="I6" s="2">
        <f>以美元计价!I6*6.4741</f>
        <v>613.35299695000003</v>
      </c>
      <c r="J6" s="2">
        <f>以美元计价!J6*6.4772</f>
        <v>508.42846171999997</v>
      </c>
      <c r="K6" s="2"/>
      <c r="L6" s="2"/>
      <c r="M6" s="2"/>
      <c r="N6" s="2"/>
      <c r="O6" s="7">
        <f>SUM(C6:N6)</f>
        <v>5553.2822897199994</v>
      </c>
      <c r="P6" s="12"/>
    </row>
    <row r="7" spans="1:17">
      <c r="A7" s="46" t="s">
        <v>2</v>
      </c>
      <c r="B7" s="47"/>
      <c r="C7" s="2">
        <f>以美元计价!C7*6.4771</f>
        <v>12151.78576192</v>
      </c>
      <c r="D7" s="2">
        <f>以美元计价!D7*6.4602</f>
        <v>10235.24500284</v>
      </c>
      <c r="E7" s="2">
        <f>以美元计价!E7*6.5066</f>
        <v>13606.737907940002</v>
      </c>
      <c r="F7" s="2">
        <f>以美元计价!F7*6.5204</f>
        <v>11511.910952880002</v>
      </c>
      <c r="G7" s="2">
        <f>以美元计价!G7*6.4316</f>
        <v>11652.033246000001</v>
      </c>
      <c r="H7" s="2">
        <f>以美元计价!H7*6.4228</f>
        <v>14692.212162919997</v>
      </c>
      <c r="I7" s="2">
        <f>以美元计价!I7*6.4741</f>
        <v>13286.403099539999</v>
      </c>
      <c r="J7" s="2">
        <f>以美元计价!J7*6.4772</f>
        <v>13038.515510079998</v>
      </c>
      <c r="K7" s="2"/>
      <c r="L7" s="2"/>
      <c r="M7" s="2"/>
      <c r="N7" s="2"/>
      <c r="O7" s="7">
        <f>SUM(C7:N7)</f>
        <v>100174.84364411999</v>
      </c>
      <c r="P7" s="12"/>
    </row>
    <row r="8" spans="1:17">
      <c r="A8" s="46" t="s">
        <v>3</v>
      </c>
      <c r="B8" s="47"/>
      <c r="C8" s="2">
        <f>以美元计价!C8*6.4771</f>
        <v>10306.93280022</v>
      </c>
      <c r="D8" s="2">
        <f>以美元计价!D8*6.4602</f>
        <v>8227.1047532400007</v>
      </c>
      <c r="E8" s="2">
        <f>以美元计价!E8*6.5066</f>
        <v>11130.337659819999</v>
      </c>
      <c r="F8" s="2">
        <f>以美元计价!F8*6.5204</f>
        <v>9457.4685372000004</v>
      </c>
      <c r="G8" s="2">
        <f>以美元计价!G8*6.4316</f>
        <v>9885.4965456800001</v>
      </c>
      <c r="H8" s="2">
        <f>以美元计价!H8*6.4228</f>
        <v>12244.89863808</v>
      </c>
      <c r="I8" s="2">
        <f>以美元计价!I8*6.4741</f>
        <v>10964.41339951</v>
      </c>
      <c r="J8" s="2">
        <f>以美元计价!J8*6.4772</f>
        <v>10943.000754839999</v>
      </c>
      <c r="K8" s="2"/>
      <c r="L8" s="2"/>
      <c r="M8" s="2"/>
      <c r="N8" s="2"/>
      <c r="O8" s="7">
        <f t="shared" ref="O8:O27" si="0">SUM(C8:N8)</f>
        <v>83159.653088589999</v>
      </c>
      <c r="P8" s="12"/>
    </row>
    <row r="9" spans="1:17">
      <c r="A9" s="48" t="s">
        <v>4</v>
      </c>
      <c r="B9" s="49"/>
      <c r="C9" s="2">
        <f>以美元计价!C9*6.4771</f>
        <v>9228.6925540600005</v>
      </c>
      <c r="D9" s="2">
        <f>以美元计价!D9*6.4602</f>
        <v>7248.3133910400011</v>
      </c>
      <c r="E9" s="2">
        <f>以美元计价!E9*6.5066</f>
        <v>10009.782719700001</v>
      </c>
      <c r="F9" s="2">
        <f>以美元计价!F9*6.5204</f>
        <v>8442.4587344800002</v>
      </c>
      <c r="G9" s="2">
        <f>以美元计价!G9*6.4316</f>
        <v>8945.9574839600009</v>
      </c>
      <c r="H9" s="2">
        <f>以美元计价!H9*6.4228</f>
        <v>11096.704316279998</v>
      </c>
      <c r="I9" s="2">
        <f>以美元计价!I9*6.4741</f>
        <v>9918.0913694499995</v>
      </c>
      <c r="J9" s="2">
        <f>以美元计价!J9*6.4772</f>
        <v>9925.0835137599988</v>
      </c>
      <c r="K9" s="2"/>
      <c r="L9" s="2"/>
      <c r="M9" s="2"/>
      <c r="N9" s="2"/>
      <c r="O9" s="7">
        <f t="shared" si="0"/>
        <v>74815.084082729998</v>
      </c>
      <c r="P9" s="12"/>
    </row>
    <row r="10" spans="1:17">
      <c r="A10" s="48" t="s">
        <v>5</v>
      </c>
      <c r="B10" s="49"/>
      <c r="C10" s="2">
        <f>以美元计价!C10*6.4771</f>
        <v>740.19910173999995</v>
      </c>
      <c r="D10" s="2">
        <f>以美元计价!D10*6.4602</f>
        <v>724.53339468000013</v>
      </c>
      <c r="E10" s="2">
        <f>以美元计价!E10*6.5066</f>
        <v>859.22711101999994</v>
      </c>
      <c r="F10" s="2">
        <f>以美元计价!F10*6.5204</f>
        <v>673.30954480000003</v>
      </c>
      <c r="G10" s="2">
        <f>以美元计价!G10*6.4316</f>
        <v>722.54716828000005</v>
      </c>
      <c r="H10" s="2">
        <f>以美元计价!H10*6.4228</f>
        <v>822.21923795999999</v>
      </c>
      <c r="I10" s="2">
        <f>以美元计价!I10*6.4741</f>
        <v>758.38966960999994</v>
      </c>
      <c r="J10" s="2">
        <f>以美元计价!J10*6.4772</f>
        <v>756.85693368</v>
      </c>
      <c r="K10" s="2"/>
      <c r="L10" s="2"/>
      <c r="M10" s="2"/>
      <c r="N10" s="2"/>
      <c r="O10" s="7">
        <f t="shared" si="0"/>
        <v>6057.2821617700001</v>
      </c>
      <c r="P10" s="12"/>
    </row>
    <row r="11" spans="1:17">
      <c r="A11" s="50" t="s">
        <v>6</v>
      </c>
      <c r="B11" s="51"/>
      <c r="C11" s="2">
        <f>以美元计价!C11*6.4771</f>
        <v>338.04114441999997</v>
      </c>
      <c r="D11" s="2">
        <f>以美元计价!D11*6.4602</f>
        <v>254.25796751999999</v>
      </c>
      <c r="E11" s="2">
        <f>以美元计价!E11*6.5066</f>
        <v>261.32782909999997</v>
      </c>
      <c r="F11" s="2">
        <f>以美元计价!F11*6.5204</f>
        <v>341.70025792000001</v>
      </c>
      <c r="G11" s="2">
        <f>以美元计价!G11*6.4316</f>
        <v>216.99189344000001</v>
      </c>
      <c r="H11" s="2">
        <f>以美元计价!H11*6.4228</f>
        <v>325.97508383999997</v>
      </c>
      <c r="I11" s="2">
        <f>以美元计价!I11*6.4741</f>
        <v>287.93236044999998</v>
      </c>
      <c r="J11" s="2">
        <f>以美元计价!J11*6.4772</f>
        <v>261.0603074</v>
      </c>
      <c r="K11" s="2"/>
      <c r="L11" s="2"/>
      <c r="M11" s="2"/>
      <c r="N11" s="2"/>
      <c r="O11" s="7">
        <f t="shared" si="0"/>
        <v>2287.2868440900002</v>
      </c>
      <c r="P11" s="12"/>
    </row>
    <row r="12" spans="1:17">
      <c r="A12" s="52" t="s">
        <v>7</v>
      </c>
      <c r="B12" s="53"/>
      <c r="C12" s="2">
        <f>以美元计价!C12*6.4771</f>
        <v>1844.8529616999999</v>
      </c>
      <c r="D12" s="2">
        <f>以美元计价!D12*6.4602</f>
        <v>2008.1402496000003</v>
      </c>
      <c r="E12" s="2">
        <f>以美元计价!E12*6.5066</f>
        <v>2476.40024812</v>
      </c>
      <c r="F12" s="2">
        <f>以美元计价!F12*6.5204</f>
        <v>2054.4424156800001</v>
      </c>
      <c r="G12" s="2">
        <f>以美元计价!G12*6.4316</f>
        <v>1766.5367003200004</v>
      </c>
      <c r="H12" s="2">
        <f>以美元计价!H12*6.4228</f>
        <v>2447.3135248399999</v>
      </c>
      <c r="I12" s="2">
        <f>以美元计价!I12*6.4741</f>
        <v>2321.9897000299998</v>
      </c>
      <c r="J12" s="2">
        <f>以美元计价!J12*6.4772</f>
        <v>2095.5147552399999</v>
      </c>
      <c r="K12" s="2"/>
      <c r="L12" s="2"/>
      <c r="M12" s="2"/>
      <c r="N12" s="2"/>
      <c r="O12" s="7">
        <f t="shared" si="0"/>
        <v>17015.19055553</v>
      </c>
      <c r="P12" s="12"/>
      <c r="Q12" s="34"/>
    </row>
    <row r="13" spans="1:17">
      <c r="A13" s="54" t="s">
        <v>8</v>
      </c>
      <c r="B13" s="55"/>
      <c r="C13" s="2">
        <f>以美元计价!C13*6.4771</f>
        <v>869.78644143999998</v>
      </c>
      <c r="D13" s="2">
        <f>以美元计价!D13*6.4602</f>
        <v>693.41525730000001</v>
      </c>
      <c r="E13" s="2">
        <f>以美元计价!E13*6.5066</f>
        <v>990.0670290999999</v>
      </c>
      <c r="F13" s="2">
        <f>以美元计价!F13*6.5204</f>
        <v>1012.4192478</v>
      </c>
      <c r="G13" s="2">
        <f>以美元计价!G13*6.4316</f>
        <v>745.98970712000005</v>
      </c>
      <c r="H13" s="2">
        <f>以美元计价!H13*6.4228</f>
        <v>1198.6518386</v>
      </c>
      <c r="I13" s="2">
        <f>以美元计价!I13*6.4741</f>
        <v>1106.56223574</v>
      </c>
      <c r="J13" s="2">
        <f>以美元计价!J13*6.4772</f>
        <v>958.39306852000004</v>
      </c>
      <c r="K13" s="2"/>
      <c r="L13" s="2"/>
      <c r="M13" s="2"/>
      <c r="N13" s="2"/>
      <c r="O13" s="7">
        <f t="shared" si="0"/>
        <v>7575.2848256199995</v>
      </c>
      <c r="P13" s="12"/>
      <c r="Q13" s="34"/>
    </row>
    <row r="14" spans="1:17">
      <c r="A14" s="54" t="s">
        <v>9</v>
      </c>
      <c r="B14" s="55"/>
      <c r="C14" s="2">
        <f>以美元计价!C14*6.4771</f>
        <v>760.26969151000003</v>
      </c>
      <c r="D14" s="2">
        <f>以美元计价!D14*6.4602</f>
        <v>1062.3792439800002</v>
      </c>
      <c r="E14" s="2">
        <f>以美元计价!E14*6.5066</f>
        <v>1091.5237922400001</v>
      </c>
      <c r="F14" s="2">
        <f>以美元计价!F14*6.5204</f>
        <v>786.69734468000013</v>
      </c>
      <c r="G14" s="2">
        <f>以美元计价!G14*6.4316</f>
        <v>777.87629360000005</v>
      </c>
      <c r="H14" s="2">
        <f>以美元计价!H14*6.4228</f>
        <v>900.57547111999986</v>
      </c>
      <c r="I14" s="2">
        <f>以美元计价!I14*6.4741</f>
        <v>893.60707479999996</v>
      </c>
      <c r="J14" s="2">
        <f>以美元计价!J14*6.4772</f>
        <v>906.67651283999999</v>
      </c>
      <c r="K14" s="2"/>
      <c r="L14" s="2"/>
      <c r="M14" s="2"/>
      <c r="N14" s="2"/>
      <c r="O14" s="7">
        <f t="shared" si="0"/>
        <v>7179.6054247700013</v>
      </c>
      <c r="P14" s="12"/>
    </row>
    <row r="15" spans="1:17">
      <c r="A15" s="56" t="s">
        <v>12</v>
      </c>
      <c r="B15" s="57"/>
      <c r="C15" s="2">
        <f>以美元计价!C15*6.4771</f>
        <v>10279.15057519</v>
      </c>
      <c r="D15" s="2">
        <f>以美元计价!D15*6.4602</f>
        <v>9105.7307144400002</v>
      </c>
      <c r="E15" s="2">
        <f>以美元计价!E15*6.5066</f>
        <v>13141.539431699999</v>
      </c>
      <c r="F15" s="2">
        <f>以美元计价!F15*6.5204</f>
        <v>12268.253879440001</v>
      </c>
      <c r="G15" s="2">
        <f>以美元计价!G15*6.4316</f>
        <v>10952.266161760001</v>
      </c>
      <c r="H15" s="2">
        <f>以美元计价!H15*6.4228</f>
        <v>13774.74023184</v>
      </c>
      <c r="I15" s="2">
        <f>以美元计价!I15*6.4741</f>
        <v>13267.924075909999</v>
      </c>
      <c r="J15" s="2">
        <f>以美元计价!J15*6.4772</f>
        <v>12663.043885039999</v>
      </c>
      <c r="K15" s="2"/>
      <c r="L15" s="2"/>
      <c r="M15" s="2"/>
      <c r="N15" s="2"/>
      <c r="O15" s="7">
        <f>SUM(C15:N15)</f>
        <v>95452.648955319994</v>
      </c>
      <c r="P15" s="12"/>
    </row>
    <row r="16" spans="1:17">
      <c r="A16" s="56" t="s">
        <v>1</v>
      </c>
      <c r="B16" s="57"/>
      <c r="C16" s="2">
        <f>以美元计价!C16*6.4771</f>
        <v>764.13911105</v>
      </c>
      <c r="D16" s="2">
        <f>以美元计价!D16*6.4602</f>
        <v>1038.1186089</v>
      </c>
      <c r="E16" s="2">
        <f>以美元计价!E16*6.5066</f>
        <v>861.54476193999994</v>
      </c>
      <c r="F16" s="2">
        <f>以美元计价!F16*6.5204</f>
        <v>681.53763756000001</v>
      </c>
      <c r="G16" s="2">
        <f>以美元计价!G16*6.4316</f>
        <v>692.9232186800001</v>
      </c>
      <c r="H16" s="2">
        <f>以美元计价!H16*6.4228</f>
        <v>1464.2660903199999</v>
      </c>
      <c r="I16" s="2">
        <f>以美元计价!I16*6.4741</f>
        <v>831.70690988000001</v>
      </c>
      <c r="J16" s="2">
        <f>以美元计价!J16*6.4772</f>
        <v>793.96934651999993</v>
      </c>
      <c r="K16" s="2"/>
      <c r="L16" s="2"/>
      <c r="M16" s="2"/>
      <c r="N16" s="2"/>
      <c r="O16" s="7">
        <f>SUM(C16:N16)</f>
        <v>7128.2056848499997</v>
      </c>
      <c r="P16" s="12"/>
    </row>
    <row r="17" spans="1:16">
      <c r="A17" s="56" t="s">
        <v>2</v>
      </c>
      <c r="B17" s="57"/>
      <c r="C17" s="2">
        <f>以美元计价!C17*6.4771</f>
        <v>9515.0114641399996</v>
      </c>
      <c r="D17" s="2">
        <f>以美元计价!D17*6.4602</f>
        <v>8067.612105539999</v>
      </c>
      <c r="E17" s="2">
        <f>以美元计价!E17*6.5066</f>
        <v>12279.994669759999</v>
      </c>
      <c r="F17" s="2">
        <f>以美元计价!F17*6.5204</f>
        <v>11586.716241880002</v>
      </c>
      <c r="G17" s="2">
        <f>以美元计价!G17*6.4316</f>
        <v>10259.342943080001</v>
      </c>
      <c r="H17" s="2">
        <f>以美元计价!H17*6.4228</f>
        <v>12310.474141520001</v>
      </c>
      <c r="I17" s="2">
        <f>以美元计价!I17*6.4741</f>
        <v>12436.217166030001</v>
      </c>
      <c r="J17" s="2">
        <f>以美元计价!J17*6.4772</f>
        <v>11869.074538520001</v>
      </c>
      <c r="K17" s="2"/>
      <c r="L17" s="2"/>
      <c r="M17" s="2"/>
      <c r="N17" s="2"/>
      <c r="O17" s="7">
        <f t="shared" si="0"/>
        <v>88324.443270470001</v>
      </c>
      <c r="P17" s="12"/>
    </row>
    <row r="18" spans="1:16">
      <c r="A18" s="52" t="s">
        <v>3</v>
      </c>
      <c r="B18" s="53"/>
      <c r="C18" s="2">
        <f>以美元计价!C18*6.4771</f>
        <v>7919.2127130899999</v>
      </c>
      <c r="D18" s="2">
        <f>以美元计价!D18*6.4602</f>
        <v>6705.1003678200013</v>
      </c>
      <c r="E18" s="2">
        <f>以美元计价!E18*6.5066</f>
        <v>10016.020597119999</v>
      </c>
      <c r="F18" s="2">
        <f>以美元计价!F18*6.5204</f>
        <v>9947.8912946400014</v>
      </c>
      <c r="G18" s="2">
        <f>以美元计价!G18*6.4316</f>
        <v>8784.1821628400012</v>
      </c>
      <c r="H18" s="2">
        <f>以美元计价!H18*6.4228</f>
        <v>10290.825966079999</v>
      </c>
      <c r="I18" s="2">
        <f>以美元计价!I18*6.4741</f>
        <v>10813.054120790001</v>
      </c>
      <c r="J18" s="2">
        <f>以美元计价!J18*6.4772</f>
        <v>10293.50341116</v>
      </c>
      <c r="K18" s="2"/>
      <c r="L18" s="2"/>
      <c r="M18" s="2"/>
      <c r="N18" s="2"/>
      <c r="O18" s="7">
        <f t="shared" si="0"/>
        <v>74769.790633540004</v>
      </c>
      <c r="P18" s="12"/>
    </row>
    <row r="19" spans="1:16">
      <c r="A19" s="54" t="s">
        <v>4</v>
      </c>
      <c r="B19" s="55"/>
      <c r="C19" s="2">
        <f>以美元计价!C19*6.4771</f>
        <v>6491.8386410499998</v>
      </c>
      <c r="D19" s="2">
        <f>以美元计价!D19*6.4602</f>
        <v>5564.5611021000004</v>
      </c>
      <c r="E19" s="2">
        <f>以美元计价!E19*6.5066</f>
        <v>8315.7672872599996</v>
      </c>
      <c r="F19" s="2">
        <f>以美元计价!F19*6.5204</f>
        <v>8468.4027540400002</v>
      </c>
      <c r="G19" s="2">
        <f>以美元计价!G19*6.4316</f>
        <v>7274.64319428</v>
      </c>
      <c r="H19" s="2">
        <f>以美元计价!H19*6.4228</f>
        <v>8248.3691432800006</v>
      </c>
      <c r="I19" s="2">
        <f>以美元计价!I19*6.4741</f>
        <v>8922.3521301000001</v>
      </c>
      <c r="J19" s="2">
        <f>以美元计价!J19*6.4772</f>
        <v>8433.51389776</v>
      </c>
      <c r="K19" s="2"/>
      <c r="L19" s="2"/>
      <c r="M19" s="2"/>
      <c r="N19" s="2"/>
      <c r="O19" s="7">
        <f t="shared" si="0"/>
        <v>61719.44814986999</v>
      </c>
      <c r="P19" s="12"/>
    </row>
    <row r="20" spans="1:16">
      <c r="A20" s="54" t="s">
        <v>5</v>
      </c>
      <c r="B20" s="55"/>
      <c r="C20" s="2">
        <f>以美元计价!C20*6.4771</f>
        <v>1170.1179096599999</v>
      </c>
      <c r="D20" s="2">
        <f>以美元计价!D20*6.4602</f>
        <v>874.03017492000004</v>
      </c>
      <c r="E20" s="2">
        <f>以美元计价!E20*6.5066</f>
        <v>1227.5780995599998</v>
      </c>
      <c r="F20" s="2">
        <f>以美元计价!F20*6.5204</f>
        <v>1048.7333115199999</v>
      </c>
      <c r="G20" s="2">
        <f>以美元计价!G20*6.4316</f>
        <v>1063.79435792</v>
      </c>
      <c r="H20" s="2">
        <f>以美元计价!H20*6.4228</f>
        <v>1161.1555321999999</v>
      </c>
      <c r="I20" s="2">
        <f>以美元计价!I20*6.4741</f>
        <v>1192.8101959400001</v>
      </c>
      <c r="J20" s="2">
        <f>以美元计价!J20*6.4772</f>
        <v>1215.9556879199999</v>
      </c>
      <c r="K20" s="2"/>
      <c r="L20" s="2"/>
      <c r="M20" s="2"/>
      <c r="N20" s="2"/>
      <c r="O20" s="7">
        <f t="shared" si="0"/>
        <v>8954.1752696399999</v>
      </c>
      <c r="P20" s="12"/>
    </row>
    <row r="21" spans="1:16">
      <c r="A21" s="54" t="s">
        <v>6</v>
      </c>
      <c r="B21" s="55"/>
      <c r="C21" s="2">
        <f>以美元计价!C21*6.4771</f>
        <v>257.25616237999998</v>
      </c>
      <c r="D21" s="2">
        <f>以美元计价!D21*6.4602</f>
        <v>266.50909080000002</v>
      </c>
      <c r="E21" s="2">
        <f>以美元计价!E21*6.5066</f>
        <v>472.67521029999995</v>
      </c>
      <c r="F21" s="2">
        <f>以美元计价!F21*6.5204</f>
        <v>430.75522908000005</v>
      </c>
      <c r="G21" s="2">
        <f>以美元计价!G21*6.4316</f>
        <v>445.74461064000008</v>
      </c>
      <c r="H21" s="2">
        <f>以美元计价!H21*6.4228</f>
        <v>881.3012905999999</v>
      </c>
      <c r="I21" s="2">
        <f>以美元计价!I21*6.4741</f>
        <v>697.89179475000003</v>
      </c>
      <c r="J21" s="2">
        <f>以美元计价!J21*6.4772</f>
        <v>644.0338254799999</v>
      </c>
      <c r="K21" s="2"/>
      <c r="L21" s="2"/>
      <c r="M21" s="2"/>
      <c r="N21" s="2"/>
      <c r="O21" s="7">
        <f t="shared" si="0"/>
        <v>4096.1672140299997</v>
      </c>
      <c r="P21" s="12"/>
    </row>
    <row r="22" spans="1:16">
      <c r="A22" s="59" t="s">
        <v>7</v>
      </c>
      <c r="B22" s="60"/>
      <c r="C22" s="2">
        <f>以美元计价!C22*6.4771</f>
        <v>1595.79875105</v>
      </c>
      <c r="D22" s="2">
        <f>以美元计价!D22*6.4602</f>
        <v>1362.5117377200002</v>
      </c>
      <c r="E22" s="2">
        <f>以美元计价!E22*6.5066</f>
        <v>2263.97407264</v>
      </c>
      <c r="F22" s="2">
        <f>以美元计价!F22*6.5204</f>
        <v>1638.82494724</v>
      </c>
      <c r="G22" s="2">
        <f>以美元计价!G22*6.4316</f>
        <v>1475.1607802400001</v>
      </c>
      <c r="H22" s="2">
        <f>以美元计价!H22*6.4228</f>
        <v>2019.6481754399997</v>
      </c>
      <c r="I22" s="2">
        <f>以美元计价!I22*6.4741</f>
        <v>1623.16304524</v>
      </c>
      <c r="J22" s="2">
        <f>以美元计价!J22*6.4772</f>
        <v>1575.57112736</v>
      </c>
      <c r="K22" s="2"/>
      <c r="L22" s="2"/>
      <c r="M22" s="2"/>
      <c r="N22" s="2"/>
      <c r="O22" s="7">
        <f>SUM(C22:N22)</f>
        <v>13554.652636930001</v>
      </c>
      <c r="P22" s="12"/>
    </row>
    <row r="23" spans="1:16">
      <c r="A23" s="61" t="s">
        <v>8</v>
      </c>
      <c r="B23" s="62"/>
      <c r="C23" s="2">
        <f>以美元计价!C23*6.4771</f>
        <v>393.41387232</v>
      </c>
      <c r="D23" s="2">
        <f>以美元计价!D23*6.4602</f>
        <v>344.85258222000004</v>
      </c>
      <c r="E23" s="2">
        <f>以美元计价!E23*6.5066</f>
        <v>498.50380965999994</v>
      </c>
      <c r="F23" s="2">
        <f>以美元计价!F23*6.5204</f>
        <v>682.11664908000012</v>
      </c>
      <c r="G23" s="2">
        <f>以美元计价!G23*6.4316</f>
        <v>552.81081268000003</v>
      </c>
      <c r="H23" s="2">
        <f>以美元计价!H23*6.4228</f>
        <v>682.31973519999997</v>
      </c>
      <c r="I23" s="2">
        <f>以美元计价!I23*6.4741</f>
        <v>473.42244696000006</v>
      </c>
      <c r="J23" s="2">
        <f>以美元计价!J23*6.4772</f>
        <v>474.13103999999998</v>
      </c>
      <c r="K23" s="2"/>
      <c r="L23" s="2"/>
      <c r="M23" s="2"/>
      <c r="N23" s="2"/>
      <c r="O23" s="7">
        <f t="shared" si="0"/>
        <v>4101.5709481199992</v>
      </c>
      <c r="P23" s="12"/>
    </row>
    <row r="24" spans="1:16">
      <c r="A24" s="61" t="s">
        <v>9</v>
      </c>
      <c r="B24" s="62"/>
      <c r="C24" s="2">
        <f>以美元计价!C24*6.4771</f>
        <v>1010.23393471</v>
      </c>
      <c r="D24" s="2">
        <f>以美元计价!D24*6.4602</f>
        <v>748.83020687999999</v>
      </c>
      <c r="E24" s="2">
        <f>以美元计价!E24*6.5066</f>
        <v>1238.8807144199998</v>
      </c>
      <c r="F24" s="2">
        <f>以美元计价!F24*6.5204</f>
        <v>621.91118772000004</v>
      </c>
      <c r="G24" s="2">
        <f>以美元计价!G24*6.4316</f>
        <v>610.51834368000004</v>
      </c>
      <c r="H24" s="2">
        <f>以美元计价!H24*6.4228</f>
        <v>944.03470503999995</v>
      </c>
      <c r="I24" s="2">
        <f>以美元计价!I24*6.4741</f>
        <v>893.67764249000004</v>
      </c>
      <c r="J24" s="2">
        <f>以美元计价!J24*6.4772</f>
        <v>851.15460216000008</v>
      </c>
      <c r="K24" s="2"/>
      <c r="L24" s="2"/>
      <c r="M24" s="2"/>
      <c r="N24" s="2"/>
      <c r="O24" s="7">
        <f t="shared" si="0"/>
        <v>6919.2413370999993</v>
      </c>
      <c r="P24" s="12"/>
    </row>
    <row r="25" spans="1:16">
      <c r="A25" s="40" t="s">
        <v>21</v>
      </c>
      <c r="B25" s="8" t="s">
        <v>13</v>
      </c>
      <c r="C25" s="2">
        <f>以美元计价!C25*6.4771</f>
        <v>2825.0545268400001</v>
      </c>
      <c r="D25" s="2">
        <f>以美元计价!D25*6.4602</f>
        <v>1980.28451322</v>
      </c>
      <c r="E25" s="2">
        <f>以美元计价!E25*6.5066</f>
        <v>2821.8974548199999</v>
      </c>
      <c r="F25" s="2">
        <f>以美元计价!F25*6.5204</f>
        <v>1783.9651390000004</v>
      </c>
      <c r="G25" s="2">
        <f>以美元计价!G25*6.4316</f>
        <v>3009.0684380400003</v>
      </c>
      <c r="H25" s="2">
        <f>以美元计价!H25*6.4228</f>
        <v>3333.0208562399998</v>
      </c>
      <c r="I25" s="2">
        <f>以美元计价!I25*6.4741</f>
        <v>2419.3057815900002</v>
      </c>
      <c r="J25" s="2">
        <f>以美元计价!J25*6.4772</f>
        <v>2062.5134212399998</v>
      </c>
      <c r="K25" s="2"/>
      <c r="L25" s="2"/>
      <c r="M25" s="2"/>
      <c r="N25" s="2"/>
      <c r="O25" s="7">
        <f t="shared" si="0"/>
        <v>20235.11013099</v>
      </c>
      <c r="P25" s="12"/>
    </row>
    <row r="26" spans="1:16">
      <c r="A26" s="40"/>
      <c r="B26" s="8" t="s">
        <v>10</v>
      </c>
      <c r="C26" s="2">
        <f>以美元计价!C26*6.4771</f>
        <v>2042.2594246599999</v>
      </c>
      <c r="D26" s="2">
        <f>以美元计价!D26*6.4602</f>
        <v>994.03485011999999</v>
      </c>
      <c r="E26" s="2">
        <f>以美元计价!E26*6.5066</f>
        <v>2396.48033098</v>
      </c>
      <c r="F26" s="2">
        <f>以美元计价!F26*6.5204</f>
        <v>1611.4092734000001</v>
      </c>
      <c r="G26" s="2">
        <f>以美元计价!G26*6.4316</f>
        <v>1552.3071790800002</v>
      </c>
      <c r="H26" s="2">
        <f>以美元计价!H26*6.4228</f>
        <v>2440.24073748</v>
      </c>
      <c r="I26" s="2">
        <f>以美元计价!I26*6.4741</f>
        <v>2286.2999289600002</v>
      </c>
      <c r="J26" s="2">
        <f>以美元计价!J26*6.4772</f>
        <v>2247.3629934399996</v>
      </c>
      <c r="K26" s="2"/>
      <c r="L26" s="2"/>
      <c r="M26" s="2"/>
      <c r="N26" s="2"/>
      <c r="O26" s="7">
        <f t="shared" si="0"/>
        <v>15570.39471812</v>
      </c>
      <c r="P26" s="12"/>
    </row>
    <row r="27" spans="1:16">
      <c r="A27" s="40"/>
      <c r="B27" s="8" t="s">
        <v>14</v>
      </c>
      <c r="C27" s="2">
        <f>以美元计价!C27*6.4771</f>
        <v>782.79510218000007</v>
      </c>
      <c r="D27" s="2">
        <f>以美元计价!D27*6.4602</f>
        <v>986.24966310000013</v>
      </c>
      <c r="E27" s="2">
        <f>以美元计价!E27*6.5066</f>
        <v>425.41712383999999</v>
      </c>
      <c r="F27" s="2">
        <f>以美元计价!F27*6.5204</f>
        <v>172.5558656</v>
      </c>
      <c r="G27" s="2">
        <f>以美元计价!G27*6.4316</f>
        <v>1456.7612589600001</v>
      </c>
      <c r="H27" s="2">
        <f>以美元计价!H27*6.4228</f>
        <v>892.78011875999994</v>
      </c>
      <c r="I27" s="2">
        <f>以美元计价!I27*6.4741</f>
        <v>133.00585262999999</v>
      </c>
      <c r="J27" s="2">
        <f>以美元计价!J27*6.4772</f>
        <v>-184.84957219999998</v>
      </c>
      <c r="K27" s="2"/>
      <c r="L27" s="2"/>
      <c r="M27" s="2"/>
      <c r="N27" s="2"/>
      <c r="O27" s="7">
        <f t="shared" si="0"/>
        <v>4664.7154128700004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>
        <f>以美元计价!D28*6.4602</f>
        <v>-132.32169252000003</v>
      </c>
      <c r="E28" s="2">
        <f>以美元计价!E28*6.5066</f>
        <v>-49.508719399999997</v>
      </c>
      <c r="F28" s="2">
        <f>以美元计价!F28*6.5204</f>
        <v>-317.364169</v>
      </c>
      <c r="G28" s="2">
        <f>以美元计价!G28*6.4316</f>
        <v>-103.7127658</v>
      </c>
      <c r="H28" s="2">
        <f>以美元计价!H28*6.4228</f>
        <v>-78.863634360000006</v>
      </c>
      <c r="I28" s="2">
        <f>以美元计价!I28*6.4741</f>
        <v>-529.69079228999999</v>
      </c>
      <c r="J28" s="2">
        <f>以美元计价!J28*6.4772</f>
        <v>-176.59956256000001</v>
      </c>
      <c r="K28" s="2"/>
      <c r="L28" s="2"/>
      <c r="M28" s="2"/>
      <c r="N28" s="2"/>
      <c r="O28" s="7">
        <f>SUM(C28:N28)</f>
        <v>-1653.43978171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>
        <f>以美元计价!D29*6.4602</f>
        <v>-28.717527059999998</v>
      </c>
      <c r="E29" s="2">
        <f>以美元计价!E29*6.5066</f>
        <v>-218.80264348</v>
      </c>
      <c r="F29" s="2">
        <f>以美元计价!F29*6.5204</f>
        <v>-88.959773320000011</v>
      </c>
      <c r="G29" s="2">
        <f>以美元计价!G29*6.4316</f>
        <v>0.28877884000000004</v>
      </c>
      <c r="H29" s="2">
        <f>以美元计价!H29*6.4228</f>
        <v>-69.390004359999992</v>
      </c>
      <c r="I29" s="2">
        <f>以美元计价!I29*6.4741</f>
        <v>-130.89400121</v>
      </c>
      <c r="J29" s="2">
        <f>以美元计价!J29*6.4772</f>
        <v>-85.408359199999992</v>
      </c>
      <c r="K29" s="2"/>
      <c r="L29" s="2"/>
      <c r="M29" s="2"/>
      <c r="N29" s="2"/>
      <c r="O29" s="7">
        <f>SUM(C29:N29)</f>
        <v>-648.95197839999992</v>
      </c>
      <c r="P29" s="12"/>
    </row>
    <row r="30" spans="1:16" s="13" customFormat="1" ht="12" customHeight="1">
      <c r="A30" s="41" t="s">
        <v>17</v>
      </c>
      <c r="B30" s="8" t="s">
        <v>13</v>
      </c>
      <c r="C30" s="2">
        <f>以美元计价!C30*6.4709</f>
        <v>9011.840597710001</v>
      </c>
      <c r="D30" s="2">
        <f>以美元计价!D30*6.4713</f>
        <v>9238.4550594600005</v>
      </c>
      <c r="E30" s="2">
        <f>以美元计价!E30*6.5713</f>
        <v>9573.3984049999999</v>
      </c>
      <c r="F30" s="2">
        <f>以美元计价!F30*6.4672</f>
        <v>9285.6251616000009</v>
      </c>
      <c r="G30" s="2">
        <f>以美元计价!G30*6.3682</f>
        <v>9889.1873323</v>
      </c>
      <c r="H30" s="2">
        <f>以美元计价!H30*6.4601</f>
        <v>10692.962951179999</v>
      </c>
      <c r="I30" s="2">
        <f>以美元计价!I30*6.4602</f>
        <v>10758.939177780001</v>
      </c>
      <c r="J30" s="2">
        <f>以美元计价!J30*6.4679</f>
        <v>10410.876720960001</v>
      </c>
      <c r="K30" s="2"/>
      <c r="L30" s="2"/>
      <c r="M30" s="2"/>
      <c r="N30" s="2"/>
      <c r="O30" s="10" t="s">
        <v>20</v>
      </c>
      <c r="P30" s="12"/>
    </row>
    <row r="31" spans="1:16" s="13" customFormat="1">
      <c r="A31" s="41"/>
      <c r="B31" s="8" t="s">
        <v>10</v>
      </c>
      <c r="C31" s="2">
        <f>以美元计价!C31*6.4709</f>
        <v>5908.7981535100007</v>
      </c>
      <c r="D31" s="2">
        <f>以美元计价!D31*6.4713</f>
        <v>5895.8545314900002</v>
      </c>
      <c r="E31" s="2">
        <f>以美元计价!E31*6.5713</f>
        <v>6889.6735708300002</v>
      </c>
      <c r="F31" s="2">
        <f>以美元计价!F31*6.4672</f>
        <v>6737.7287964799998</v>
      </c>
      <c r="G31" s="2">
        <f>以美元计价!G31*6.3682</f>
        <v>6782.62144094</v>
      </c>
      <c r="H31" s="2">
        <f>以美元计价!H31*6.4601</f>
        <v>7662.9757880799998</v>
      </c>
      <c r="I31" s="2">
        <f>以美元计价!I31*6.4602</f>
        <v>7904.0734345800001</v>
      </c>
      <c r="J31" s="2">
        <f>以美元计价!J31*6.4679</f>
        <v>8521.1529651199999</v>
      </c>
      <c r="K31" s="2"/>
      <c r="L31" s="2"/>
      <c r="M31" s="2"/>
      <c r="N31" s="2"/>
      <c r="O31" s="10" t="s">
        <v>20</v>
      </c>
      <c r="P31" s="12"/>
    </row>
    <row r="32" spans="1:16" s="13" customFormat="1">
      <c r="A32" s="41"/>
      <c r="B32" s="8" t="s">
        <v>14</v>
      </c>
      <c r="C32" s="2">
        <f>以美元计价!C32*6.4709</f>
        <v>3103.0424442000003</v>
      </c>
      <c r="D32" s="2">
        <f>以美元计价!D32*6.4713</f>
        <v>3342.6005279699998</v>
      </c>
      <c r="E32" s="2">
        <f>以美元计价!E32*6.5713</f>
        <v>2683.7248341699997</v>
      </c>
      <c r="F32" s="2">
        <f>以美元计价!F32*6.4672</f>
        <v>2547.8963651200002</v>
      </c>
      <c r="G32" s="2">
        <f>以美元计价!G32*6.3682</f>
        <v>3106.56589136</v>
      </c>
      <c r="H32" s="2">
        <f>以美元计价!H32*6.4601</f>
        <v>3029.9871631000001</v>
      </c>
      <c r="I32" s="2">
        <f>以美元计价!I32*6.4602</f>
        <v>2854.8657432</v>
      </c>
      <c r="J32" s="2">
        <f>以美元计价!J32*6.4679</f>
        <v>1889.72375584</v>
      </c>
      <c r="K32" s="2"/>
      <c r="L32" s="2"/>
      <c r="M32" s="2"/>
      <c r="N32" s="2"/>
      <c r="O32" s="10" t="s">
        <v>20</v>
      </c>
      <c r="P32" s="12"/>
    </row>
    <row r="33" spans="1:16" ht="12" customHeight="1">
      <c r="A33" s="41" t="s">
        <v>16</v>
      </c>
      <c r="B33" s="41"/>
      <c r="C33" s="2">
        <f>以美元计价!C33*6.4709</f>
        <v>-816.56610645000001</v>
      </c>
      <c r="D33" s="2">
        <f>以美元计价!D33*6.4713</f>
        <v>-555.04404812999996</v>
      </c>
      <c r="E33" s="2">
        <f>以美元计价!E33*6.5713</f>
        <v>-127.47927722</v>
      </c>
      <c r="F33" s="2">
        <f>以美元计价!F33*6.4672</f>
        <v>-45.810411199999997</v>
      </c>
      <c r="G33" s="2">
        <f>以美元计价!G33*6.3682</f>
        <v>-1.655732</v>
      </c>
      <c r="H33" s="2">
        <f>以美元计价!H33*6.4601</f>
        <v>343.16051199999998</v>
      </c>
      <c r="I33" s="2">
        <f>以美元计价!I33*6.4602</f>
        <v>412.79127552000006</v>
      </c>
      <c r="J33" s="2">
        <f>以美元计价!J33*6.4679</f>
        <v>397.25841800000001</v>
      </c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J5" sqref="J5:J3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42" t="s">
        <v>30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4" t="s">
        <v>0</v>
      </c>
      <c r="B4" s="45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46" t="s">
        <v>15</v>
      </c>
      <c r="B5" s="47"/>
      <c r="C5" s="2">
        <v>1995.1457</v>
      </c>
      <c r="D5" s="2">
        <v>1689.7240999999999</v>
      </c>
      <c r="E5" s="2">
        <v>2216.6743000000001</v>
      </c>
      <c r="F5" s="2">
        <v>1903.5296000000001</v>
      </c>
      <c r="G5" s="6">
        <v>1931.1331</v>
      </c>
      <c r="H5" s="2">
        <v>2364.6460999999999</v>
      </c>
      <c r="I5" s="2">
        <v>2146.9789000000001</v>
      </c>
      <c r="J5" s="2">
        <v>2091.4814999999999</v>
      </c>
      <c r="K5" s="2"/>
      <c r="L5" s="2"/>
      <c r="M5" s="2"/>
      <c r="N5" s="2"/>
      <c r="O5" s="7">
        <f>SUM(C5:N5)</f>
        <v>16339.3133</v>
      </c>
      <c r="P5" s="31"/>
    </row>
    <row r="6" spans="1:16">
      <c r="A6" s="46" t="s">
        <v>1</v>
      </c>
      <c r="B6" s="47"/>
      <c r="C6" s="2">
        <v>119.0305</v>
      </c>
      <c r="D6" s="2">
        <v>105.3699</v>
      </c>
      <c r="E6" s="2">
        <v>125.4534</v>
      </c>
      <c r="F6" s="2">
        <v>138.00739999999999</v>
      </c>
      <c r="G6" s="6">
        <v>119.4481</v>
      </c>
      <c r="H6" s="2">
        <v>77.137200000000007</v>
      </c>
      <c r="I6" s="2">
        <v>94.739500000000007</v>
      </c>
      <c r="J6" s="2">
        <v>78.495099999999994</v>
      </c>
      <c r="K6" s="2"/>
      <c r="L6" s="2"/>
      <c r="M6" s="2"/>
      <c r="N6" s="2"/>
      <c r="O6" s="7">
        <f t="shared" ref="O6:O28" si="0">SUM(C6:N6)</f>
        <v>857.6810999999999</v>
      </c>
      <c r="P6" s="31"/>
    </row>
    <row r="7" spans="1:16">
      <c r="A7" s="46" t="s">
        <v>2</v>
      </c>
      <c r="B7" s="47"/>
      <c r="C7" s="2">
        <v>1876.1152</v>
      </c>
      <c r="D7" s="2">
        <v>1584.3542</v>
      </c>
      <c r="E7" s="2">
        <v>2091.2209000000003</v>
      </c>
      <c r="F7" s="2">
        <v>1765.5222000000001</v>
      </c>
      <c r="G7" s="6">
        <v>1811.6849999999999</v>
      </c>
      <c r="H7" s="2">
        <v>2287.5088999999998</v>
      </c>
      <c r="I7" s="2">
        <v>2052.2393999999999</v>
      </c>
      <c r="J7" s="2">
        <v>2012.9863999999998</v>
      </c>
      <c r="K7" s="2"/>
      <c r="L7" s="2"/>
      <c r="M7" s="2"/>
      <c r="N7" s="2"/>
      <c r="O7" s="7">
        <f t="shared" si="0"/>
        <v>15481.6322</v>
      </c>
    </row>
    <row r="8" spans="1:16">
      <c r="A8" s="46" t="s">
        <v>3</v>
      </c>
      <c r="B8" s="47"/>
      <c r="C8" s="2">
        <v>1591.2882</v>
      </c>
      <c r="D8" s="2">
        <v>1273.5062</v>
      </c>
      <c r="E8" s="2">
        <v>1710.6226999999999</v>
      </c>
      <c r="F8" s="2">
        <v>1450.443</v>
      </c>
      <c r="G8" s="6">
        <v>1537.0198</v>
      </c>
      <c r="H8" s="2">
        <v>1906.4736</v>
      </c>
      <c r="I8" s="2">
        <v>1693.5811000000001</v>
      </c>
      <c r="J8" s="2">
        <v>1689.4647</v>
      </c>
      <c r="K8" s="2"/>
      <c r="L8" s="2"/>
      <c r="M8" s="2"/>
      <c r="N8" s="2"/>
      <c r="O8" s="7">
        <f t="shared" si="0"/>
        <v>12852.399299999999</v>
      </c>
    </row>
    <row r="9" spans="1:16">
      <c r="A9" s="48" t="s">
        <v>4</v>
      </c>
      <c r="B9" s="49"/>
      <c r="C9" s="2">
        <v>1424.8186000000001</v>
      </c>
      <c r="D9" s="2">
        <v>1121.9952000000001</v>
      </c>
      <c r="E9" s="2">
        <v>1538.4045000000001</v>
      </c>
      <c r="F9" s="2">
        <v>1294.7762</v>
      </c>
      <c r="G9" s="6">
        <v>1390.9381000000001</v>
      </c>
      <c r="H9" s="2">
        <v>1727.7050999999999</v>
      </c>
      <c r="I9" s="2">
        <v>1531.9645</v>
      </c>
      <c r="J9" s="2">
        <v>1532.3108</v>
      </c>
      <c r="K9" s="2"/>
      <c r="L9" s="2"/>
      <c r="M9" s="2"/>
      <c r="N9" s="2"/>
      <c r="O9" s="7">
        <f t="shared" si="0"/>
        <v>11562.912999999999</v>
      </c>
    </row>
    <row r="10" spans="1:16">
      <c r="A10" s="48" t="s">
        <v>5</v>
      </c>
      <c r="B10" s="49"/>
      <c r="C10" s="2">
        <v>114.2794</v>
      </c>
      <c r="D10" s="2">
        <v>112.1534</v>
      </c>
      <c r="E10" s="2">
        <v>132.0547</v>
      </c>
      <c r="F10" s="2">
        <v>103.262</v>
      </c>
      <c r="G10" s="6">
        <v>112.3433</v>
      </c>
      <c r="H10" s="2">
        <v>128.01570000000001</v>
      </c>
      <c r="I10" s="2">
        <v>117.1421</v>
      </c>
      <c r="J10" s="2">
        <v>116.8494</v>
      </c>
      <c r="K10" s="2"/>
      <c r="L10" s="2"/>
      <c r="M10" s="2"/>
      <c r="N10" s="2"/>
      <c r="O10" s="7">
        <f t="shared" si="0"/>
        <v>936.09999999999991</v>
      </c>
    </row>
    <row r="11" spans="1:16" s="24" customFormat="1">
      <c r="A11" s="50" t="s">
        <v>6</v>
      </c>
      <c r="B11" s="51"/>
      <c r="C11" s="14">
        <v>52.190199999999997</v>
      </c>
      <c r="D11" s="2">
        <v>39.357599999999998</v>
      </c>
      <c r="E11" s="2">
        <v>40.163499999999999</v>
      </c>
      <c r="F11" s="2">
        <v>52.404800000000002</v>
      </c>
      <c r="G11" s="2">
        <v>33.738399999999999</v>
      </c>
      <c r="H11" s="2">
        <v>50.752800000000001</v>
      </c>
      <c r="I11" s="2">
        <v>44.474499999999999</v>
      </c>
      <c r="J11" s="2">
        <v>40.304499999999997</v>
      </c>
      <c r="K11" s="2"/>
      <c r="L11" s="2"/>
      <c r="M11" s="2"/>
      <c r="N11" s="2"/>
      <c r="O11" s="7">
        <f>SUM(C11:N11)</f>
        <v>353.38629999999995</v>
      </c>
    </row>
    <row r="12" spans="1:16" s="24" customFormat="1">
      <c r="A12" s="52" t="s">
        <v>7</v>
      </c>
      <c r="B12" s="53"/>
      <c r="C12" s="14">
        <v>284.827</v>
      </c>
      <c r="D12" s="2">
        <v>310.84800000000001</v>
      </c>
      <c r="E12" s="2">
        <v>380.59820000000002</v>
      </c>
      <c r="F12" s="2">
        <v>315.07920000000001</v>
      </c>
      <c r="G12" s="2">
        <v>274.66520000000003</v>
      </c>
      <c r="H12" s="2">
        <v>381.03530000000001</v>
      </c>
      <c r="I12" s="2">
        <v>358.6583</v>
      </c>
      <c r="J12" s="2">
        <v>323.52170000000001</v>
      </c>
      <c r="K12" s="2"/>
      <c r="L12" s="2"/>
      <c r="M12" s="2"/>
      <c r="N12" s="2"/>
      <c r="O12" s="7">
        <f t="shared" si="0"/>
        <v>2629.2329</v>
      </c>
    </row>
    <row r="13" spans="1:16" s="24" customFormat="1">
      <c r="A13" s="54" t="s">
        <v>8</v>
      </c>
      <c r="B13" s="55"/>
      <c r="C13" s="14">
        <v>134.28639999999999</v>
      </c>
      <c r="D13" s="2">
        <v>107.3365</v>
      </c>
      <c r="E13" s="2">
        <v>152.1635</v>
      </c>
      <c r="F13" s="2">
        <v>155.26949999999999</v>
      </c>
      <c r="G13" s="2">
        <v>115.98820000000001</v>
      </c>
      <c r="H13" s="2">
        <v>186.62450000000001</v>
      </c>
      <c r="I13" s="2">
        <v>170.92140000000001</v>
      </c>
      <c r="J13" s="2">
        <v>147.9641</v>
      </c>
      <c r="K13" s="2"/>
      <c r="L13" s="2"/>
      <c r="M13" s="2"/>
      <c r="N13" s="2"/>
      <c r="O13" s="7">
        <f t="shared" si="0"/>
        <v>1170.5540999999998</v>
      </c>
    </row>
    <row r="14" spans="1:16" s="24" customFormat="1">
      <c r="A14" s="54" t="s">
        <v>9</v>
      </c>
      <c r="B14" s="55"/>
      <c r="C14" s="14">
        <v>117.3781</v>
      </c>
      <c r="D14" s="2">
        <v>164.44990000000001</v>
      </c>
      <c r="E14" s="2">
        <v>167.75640000000001</v>
      </c>
      <c r="F14" s="2">
        <v>120.65170000000001</v>
      </c>
      <c r="G14" s="2">
        <v>120.946</v>
      </c>
      <c r="H14" s="2">
        <v>140.21539999999999</v>
      </c>
      <c r="I14" s="2">
        <v>138.02799999999999</v>
      </c>
      <c r="J14" s="2">
        <v>139.97970000000001</v>
      </c>
      <c r="K14" s="2"/>
      <c r="L14" s="2"/>
      <c r="M14" s="2"/>
      <c r="N14" s="2"/>
      <c r="O14" s="7">
        <f t="shared" si="0"/>
        <v>1109.4052000000001</v>
      </c>
    </row>
    <row r="15" spans="1:16" s="24" customFormat="1">
      <c r="A15" s="56" t="s">
        <v>12</v>
      </c>
      <c r="B15" s="57"/>
      <c r="C15" s="14">
        <v>1586.9989</v>
      </c>
      <c r="D15" s="2">
        <v>1409.5121999999999</v>
      </c>
      <c r="E15" s="2">
        <v>2019.7245</v>
      </c>
      <c r="F15" s="2">
        <v>1881.5186000000001</v>
      </c>
      <c r="G15" s="2">
        <v>1702.8835999999999</v>
      </c>
      <c r="H15" s="2">
        <v>2144.6628000000001</v>
      </c>
      <c r="I15" s="2">
        <v>2049.3851</v>
      </c>
      <c r="J15" s="2">
        <v>1955.0182</v>
      </c>
      <c r="K15" s="2"/>
      <c r="L15" s="2"/>
      <c r="M15" s="2"/>
      <c r="N15" s="2"/>
      <c r="O15" s="7">
        <f t="shared" si="0"/>
        <v>14749.7039</v>
      </c>
      <c r="P15" s="35"/>
    </row>
    <row r="16" spans="1:16" s="24" customFormat="1">
      <c r="A16" s="56" t="s">
        <v>1</v>
      </c>
      <c r="B16" s="57"/>
      <c r="C16" s="14">
        <v>117.9755</v>
      </c>
      <c r="D16" s="2">
        <v>160.69450000000001</v>
      </c>
      <c r="E16" s="2">
        <v>132.4109</v>
      </c>
      <c r="F16" s="2">
        <v>104.5239</v>
      </c>
      <c r="G16" s="2">
        <v>107.7373</v>
      </c>
      <c r="H16" s="2">
        <v>227.9794</v>
      </c>
      <c r="I16" s="2">
        <v>128.46680000000001</v>
      </c>
      <c r="J16" s="2">
        <v>122.5791</v>
      </c>
      <c r="K16" s="2"/>
      <c r="L16" s="2"/>
      <c r="M16" s="2"/>
      <c r="N16" s="2"/>
      <c r="O16" s="7">
        <f t="shared" si="0"/>
        <v>1102.3674000000001</v>
      </c>
    </row>
    <row r="17" spans="1:16" s="24" customFormat="1">
      <c r="A17" s="56" t="s">
        <v>2</v>
      </c>
      <c r="B17" s="57"/>
      <c r="C17" s="14">
        <v>1469.0234</v>
      </c>
      <c r="D17" s="2">
        <v>1248.8176999999998</v>
      </c>
      <c r="E17" s="2">
        <v>1887.3136</v>
      </c>
      <c r="F17" s="2">
        <v>1776.9947000000002</v>
      </c>
      <c r="G17" s="2">
        <v>1595.1462999999999</v>
      </c>
      <c r="H17" s="2">
        <v>1916.6834000000001</v>
      </c>
      <c r="I17" s="2">
        <v>1920.9183</v>
      </c>
      <c r="J17" s="2">
        <v>1832.4391000000001</v>
      </c>
      <c r="K17" s="2"/>
      <c r="L17" s="2"/>
      <c r="M17" s="2"/>
      <c r="N17" s="2"/>
      <c r="O17" s="7">
        <f t="shared" si="0"/>
        <v>13647.336499999998</v>
      </c>
    </row>
    <row r="18" spans="1:16" s="24" customFormat="1">
      <c r="A18" s="52" t="s">
        <v>3</v>
      </c>
      <c r="B18" s="53"/>
      <c r="C18" s="14">
        <v>1222.6478999999999</v>
      </c>
      <c r="D18" s="2">
        <v>1037.9091000000001</v>
      </c>
      <c r="E18" s="2">
        <v>1539.3632</v>
      </c>
      <c r="F18" s="2">
        <v>1525.6566</v>
      </c>
      <c r="G18" s="2">
        <v>1365.7849000000001</v>
      </c>
      <c r="H18" s="2">
        <v>1602.2336</v>
      </c>
      <c r="I18" s="2">
        <v>1670.2019</v>
      </c>
      <c r="J18" s="2">
        <v>1589.1903</v>
      </c>
      <c r="K18" s="2"/>
      <c r="L18" s="2"/>
      <c r="M18" s="2"/>
      <c r="N18" s="2"/>
      <c r="O18" s="7">
        <f t="shared" si="0"/>
        <v>11552.987499999999</v>
      </c>
      <c r="P18" s="39"/>
    </row>
    <row r="19" spans="1:16" s="24" customFormat="1">
      <c r="A19" s="54" t="s">
        <v>4</v>
      </c>
      <c r="B19" s="55"/>
      <c r="C19" s="14">
        <v>1002.2755</v>
      </c>
      <c r="D19" s="2">
        <v>861.3605</v>
      </c>
      <c r="E19" s="2">
        <v>1278.0510999999999</v>
      </c>
      <c r="F19" s="2">
        <v>1298.7551000000001</v>
      </c>
      <c r="G19" s="2">
        <v>1131.0782999999999</v>
      </c>
      <c r="H19" s="2">
        <v>1284.2326</v>
      </c>
      <c r="I19" s="2">
        <v>1378.1610000000001</v>
      </c>
      <c r="J19" s="2">
        <v>1302.0308</v>
      </c>
      <c r="K19" s="2"/>
      <c r="L19" s="2"/>
      <c r="M19" s="2"/>
      <c r="N19" s="2"/>
      <c r="O19" s="7">
        <f t="shared" si="0"/>
        <v>9535.9449000000022</v>
      </c>
    </row>
    <row r="20" spans="1:16" s="24" customFormat="1">
      <c r="A20" s="54" t="s">
        <v>5</v>
      </c>
      <c r="B20" s="55"/>
      <c r="C20" s="14">
        <v>180.65459999999999</v>
      </c>
      <c r="D20" s="2">
        <v>135.2946</v>
      </c>
      <c r="E20" s="2">
        <v>188.66659999999999</v>
      </c>
      <c r="F20" s="2">
        <v>160.83879999999999</v>
      </c>
      <c r="G20" s="2">
        <v>165.40119999999999</v>
      </c>
      <c r="H20" s="2">
        <v>180.78649999999999</v>
      </c>
      <c r="I20" s="2">
        <v>184.24340000000001</v>
      </c>
      <c r="J20" s="2">
        <v>187.7286</v>
      </c>
      <c r="K20" s="2"/>
      <c r="L20" s="2"/>
      <c r="M20" s="2"/>
      <c r="N20" s="2"/>
      <c r="O20" s="7">
        <f t="shared" si="0"/>
        <v>1383.6143</v>
      </c>
    </row>
    <row r="21" spans="1:16" s="24" customFormat="1">
      <c r="A21" s="54" t="s">
        <v>6</v>
      </c>
      <c r="B21" s="55"/>
      <c r="C21" s="14">
        <v>39.717799999999997</v>
      </c>
      <c r="D21" s="2">
        <v>41.253999999999998</v>
      </c>
      <c r="E21" s="2">
        <v>72.645499999999998</v>
      </c>
      <c r="F21" s="2">
        <v>66.062700000000007</v>
      </c>
      <c r="G21" s="2">
        <v>69.305400000000006</v>
      </c>
      <c r="H21" s="2">
        <v>137.21449999999999</v>
      </c>
      <c r="I21" s="2">
        <v>107.7975</v>
      </c>
      <c r="J21" s="2">
        <v>99.430899999999994</v>
      </c>
      <c r="K21" s="2"/>
      <c r="L21" s="2"/>
      <c r="M21" s="2"/>
      <c r="N21" s="2"/>
      <c r="O21" s="7">
        <f t="shared" si="0"/>
        <v>633.42829999999992</v>
      </c>
    </row>
    <row r="22" spans="1:16">
      <c r="A22" s="59" t="s">
        <v>7</v>
      </c>
      <c r="B22" s="60"/>
      <c r="C22" s="2">
        <v>246.37549999999999</v>
      </c>
      <c r="D22" s="2">
        <v>210.90860000000001</v>
      </c>
      <c r="E22" s="2">
        <v>347.9504</v>
      </c>
      <c r="F22" s="2">
        <v>251.3381</v>
      </c>
      <c r="G22" s="2">
        <v>229.3614</v>
      </c>
      <c r="H22" s="2">
        <v>314.44979999999998</v>
      </c>
      <c r="I22" s="2">
        <v>250.71639999999999</v>
      </c>
      <c r="J22" s="2">
        <v>243.24879999999999</v>
      </c>
      <c r="K22" s="2"/>
      <c r="L22" s="2"/>
      <c r="M22" s="2"/>
      <c r="N22" s="2"/>
      <c r="O22" s="7">
        <f t="shared" si="0"/>
        <v>2094.3490000000002</v>
      </c>
    </row>
    <row r="23" spans="1:16">
      <c r="A23" s="61" t="s">
        <v>8</v>
      </c>
      <c r="B23" s="62"/>
      <c r="C23" s="2">
        <v>60.739199999999997</v>
      </c>
      <c r="D23" s="2">
        <v>53.381100000000004</v>
      </c>
      <c r="E23" s="2">
        <v>76.615099999999998</v>
      </c>
      <c r="F23" s="2">
        <v>104.6127</v>
      </c>
      <c r="G23" s="2">
        <v>85.952299999999994</v>
      </c>
      <c r="H23" s="2">
        <v>106.23399999999999</v>
      </c>
      <c r="I23" s="2">
        <v>73.125600000000006</v>
      </c>
      <c r="J23" s="2">
        <v>73.2</v>
      </c>
      <c r="K23" s="2"/>
      <c r="L23" s="2"/>
      <c r="M23" s="2"/>
      <c r="N23" s="2"/>
      <c r="O23" s="7">
        <f t="shared" si="0"/>
        <v>633.86</v>
      </c>
    </row>
    <row r="24" spans="1:16">
      <c r="A24" s="61" t="s">
        <v>9</v>
      </c>
      <c r="B24" s="62"/>
      <c r="C24" s="2">
        <v>155.9701</v>
      </c>
      <c r="D24" s="2">
        <v>115.9144</v>
      </c>
      <c r="E24" s="2">
        <v>190.40369999999999</v>
      </c>
      <c r="F24" s="2">
        <v>95.379300000000001</v>
      </c>
      <c r="G24" s="2">
        <v>94.924800000000005</v>
      </c>
      <c r="H24" s="2">
        <v>146.98179999999999</v>
      </c>
      <c r="I24" s="2">
        <v>138.03890000000001</v>
      </c>
      <c r="J24" s="2">
        <v>131.40780000000001</v>
      </c>
      <c r="K24" s="2"/>
      <c r="L24" s="2"/>
      <c r="M24" s="2"/>
      <c r="N24" s="2"/>
      <c r="O24" s="7">
        <f t="shared" si="0"/>
        <v>1069.0208</v>
      </c>
    </row>
    <row r="25" spans="1:16">
      <c r="A25" s="40" t="s">
        <v>21</v>
      </c>
      <c r="B25" s="8" t="s">
        <v>13</v>
      </c>
      <c r="C25" s="2">
        <v>436.16039999999998</v>
      </c>
      <c r="D25" s="14">
        <v>306.53609999999998</v>
      </c>
      <c r="E25" s="2">
        <v>433.6977</v>
      </c>
      <c r="F25" s="2">
        <v>273.59750000000003</v>
      </c>
      <c r="G25" s="14">
        <v>467.8569</v>
      </c>
      <c r="H25" s="2">
        <v>518.93579999999997</v>
      </c>
      <c r="I25" s="2">
        <v>373.68990000000002</v>
      </c>
      <c r="J25" s="14">
        <v>318.42669999999998</v>
      </c>
      <c r="K25" s="14"/>
      <c r="L25" s="2"/>
      <c r="M25" s="2"/>
      <c r="N25" s="2"/>
      <c r="O25" s="7">
        <f t="shared" si="0"/>
        <v>3128.9009999999998</v>
      </c>
    </row>
    <row r="26" spans="1:16">
      <c r="A26" s="40"/>
      <c r="B26" s="8" t="s">
        <v>10</v>
      </c>
      <c r="C26" s="2">
        <v>315.30459999999999</v>
      </c>
      <c r="D26" s="14">
        <v>153.8706</v>
      </c>
      <c r="E26" s="2">
        <v>368.31529999999998</v>
      </c>
      <c r="F26" s="2">
        <v>247.1335</v>
      </c>
      <c r="G26" s="14">
        <v>241.3563</v>
      </c>
      <c r="H26" s="2">
        <v>379.9341</v>
      </c>
      <c r="I26" s="2">
        <v>353.1456</v>
      </c>
      <c r="J26" s="14">
        <v>346.96519999999998</v>
      </c>
      <c r="K26" s="14"/>
      <c r="L26" s="2"/>
      <c r="M26" s="2"/>
      <c r="N26" s="2"/>
      <c r="O26" s="7">
        <f t="shared" si="0"/>
        <v>2406.0252</v>
      </c>
    </row>
    <row r="27" spans="1:16">
      <c r="A27" s="40"/>
      <c r="B27" s="8" t="s">
        <v>14</v>
      </c>
      <c r="C27" s="2">
        <v>120.8558</v>
      </c>
      <c r="D27" s="14">
        <v>152.66550000000001</v>
      </c>
      <c r="E27" s="2">
        <v>65.382400000000004</v>
      </c>
      <c r="F27" s="2">
        <v>26.463999999999999</v>
      </c>
      <c r="G27" s="14">
        <v>226.50059999999999</v>
      </c>
      <c r="H27" s="2">
        <v>139.0017</v>
      </c>
      <c r="I27" s="2">
        <v>20.5443</v>
      </c>
      <c r="J27" s="14">
        <v>-28.538499999999999</v>
      </c>
      <c r="K27" s="14"/>
      <c r="L27" s="2"/>
      <c r="M27" s="2"/>
      <c r="N27" s="2"/>
      <c r="O27" s="7">
        <f t="shared" si="0"/>
        <v>722.87580000000003</v>
      </c>
    </row>
    <row r="28" spans="1:16">
      <c r="A28" s="18" t="s">
        <v>18</v>
      </c>
      <c r="B28" s="8" t="s">
        <v>14</v>
      </c>
      <c r="C28" s="2">
        <v>-40.971800000000002</v>
      </c>
      <c r="D28" s="14">
        <v>-20.482600000000001</v>
      </c>
      <c r="E28" s="2">
        <v>-7.609</v>
      </c>
      <c r="F28" s="2">
        <v>-48.672499999999999</v>
      </c>
      <c r="G28" s="32">
        <v>-16.125499999999999</v>
      </c>
      <c r="H28" s="2">
        <v>-12.278700000000001</v>
      </c>
      <c r="I28" s="2">
        <v>-81.816900000000004</v>
      </c>
      <c r="J28" s="14">
        <v>-27.264800000000001</v>
      </c>
      <c r="K28" s="14"/>
      <c r="L28" s="2"/>
      <c r="M28" s="2"/>
      <c r="N28" s="2"/>
      <c r="O28" s="7">
        <f t="shared" si="0"/>
        <v>-255.22180000000003</v>
      </c>
    </row>
    <row r="29" spans="1:16">
      <c r="A29" s="17" t="s">
        <v>19</v>
      </c>
      <c r="B29" s="8" t="s">
        <v>14</v>
      </c>
      <c r="C29" s="2">
        <v>-4.1791</v>
      </c>
      <c r="D29" s="14">
        <v>-4.4452999999999996</v>
      </c>
      <c r="E29" s="2">
        <v>-33.627800000000001</v>
      </c>
      <c r="F29" s="2">
        <v>-13.6433</v>
      </c>
      <c r="G29" s="32">
        <v>4.4900000000000002E-2</v>
      </c>
      <c r="H29" s="2">
        <v>-10.803699999999999</v>
      </c>
      <c r="I29" s="2">
        <v>-20.2181</v>
      </c>
      <c r="J29" s="14">
        <v>-13.186</v>
      </c>
      <c r="K29" s="14"/>
      <c r="L29" s="2"/>
      <c r="M29" s="2"/>
      <c r="N29" s="2"/>
      <c r="O29" s="7">
        <f>SUM(C29:N29)</f>
        <v>-100.05840000000001</v>
      </c>
    </row>
    <row r="30" spans="1:16" ht="12.75" customHeight="1">
      <c r="A30" s="41" t="s">
        <v>28</v>
      </c>
      <c r="B30" s="8" t="s">
        <v>27</v>
      </c>
      <c r="C30" s="2">
        <v>1392.6719000000001</v>
      </c>
      <c r="D30" s="23">
        <v>1427.6042</v>
      </c>
      <c r="E30" s="2">
        <v>1456.85</v>
      </c>
      <c r="F30" s="2">
        <v>1435.8030000000001</v>
      </c>
      <c r="G30" s="14">
        <v>1552.9014999999999</v>
      </c>
      <c r="H30" s="2">
        <v>1655.2318</v>
      </c>
      <c r="I30" s="2">
        <v>1665.4189000000001</v>
      </c>
      <c r="J30" s="14">
        <v>1609.6224</v>
      </c>
      <c r="K30" s="14"/>
      <c r="L30" s="2"/>
      <c r="M30" s="2"/>
      <c r="N30" s="2"/>
      <c r="O30" s="10" t="s">
        <v>23</v>
      </c>
    </row>
    <row r="31" spans="1:16" ht="12.75" customHeight="1">
      <c r="A31" s="41"/>
      <c r="B31" s="8" t="s">
        <v>26</v>
      </c>
      <c r="C31" s="2">
        <v>913.13390000000004</v>
      </c>
      <c r="D31" s="23">
        <v>911.07730000000004</v>
      </c>
      <c r="E31" s="2">
        <v>1048.4491</v>
      </c>
      <c r="F31" s="2">
        <v>1041.8308999999999</v>
      </c>
      <c r="G31" s="14">
        <v>1065.0767000000001</v>
      </c>
      <c r="H31" s="2">
        <v>1186.2008000000001</v>
      </c>
      <c r="I31" s="2">
        <v>1223.5029</v>
      </c>
      <c r="J31" s="14">
        <v>1317.4528</v>
      </c>
      <c r="K31" s="14"/>
      <c r="L31" s="2"/>
      <c r="M31" s="2"/>
      <c r="N31" s="2"/>
      <c r="O31" s="10" t="s">
        <v>23</v>
      </c>
    </row>
    <row r="32" spans="1:16" ht="12.75" customHeight="1">
      <c r="A32" s="41"/>
      <c r="B32" s="8" t="s">
        <v>25</v>
      </c>
      <c r="C32" s="2">
        <v>479.53800000000001</v>
      </c>
      <c r="D32" s="23">
        <v>516.52689999999996</v>
      </c>
      <c r="E32" s="2">
        <v>408.40089999999998</v>
      </c>
      <c r="F32" s="2">
        <v>393.97210000000001</v>
      </c>
      <c r="G32" s="14">
        <v>487.82479999999998</v>
      </c>
      <c r="H32" s="2">
        <v>469.03100000000001</v>
      </c>
      <c r="I32" s="2">
        <v>441.916</v>
      </c>
      <c r="J32" s="14">
        <v>292.1696</v>
      </c>
      <c r="K32" s="14"/>
      <c r="L32" s="2"/>
      <c r="M32" s="2"/>
      <c r="N32" s="2"/>
      <c r="O32" s="10" t="s">
        <v>23</v>
      </c>
    </row>
    <row r="33" spans="1:15" ht="12.75" customHeight="1">
      <c r="A33" s="41" t="s">
        <v>24</v>
      </c>
      <c r="B33" s="41"/>
      <c r="C33" s="2">
        <v>-126.1905</v>
      </c>
      <c r="D33" s="23">
        <v>-85.770099999999999</v>
      </c>
      <c r="E33" s="2">
        <v>-19.3994</v>
      </c>
      <c r="F33" s="2">
        <v>-7.0834999999999999</v>
      </c>
      <c r="G33" s="14">
        <v>-0.26</v>
      </c>
      <c r="H33" s="2">
        <v>53.12</v>
      </c>
      <c r="I33" s="37">
        <v>63.897600000000004</v>
      </c>
      <c r="J33" s="14">
        <v>61.42</v>
      </c>
      <c r="K33" s="14"/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G35" s="11"/>
      <c r="I35" s="38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2021-09-14T06:15:09Z</dcterms:modified>
</cp:coreProperties>
</file>