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Jun. 2020 (in RMB)" sheetId="3" r:id="rId1"/>
    <sheet name="Jun. 2020 (in USD)" sheetId="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H33" i="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O29" i="4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29" i="3" l="1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<sst xmlns="http://schemas.openxmlformats.org/spreadsheetml/2006/main" count="82" uniqueCount="34">
  <si>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</si>
  <si>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</si>
  <si>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Total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</si>
  <si>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</si>
  <si>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</si>
  <si>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</si>
  <si>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</si>
  <si>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</si>
  <si>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</si>
  <si>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t>2. Capital and Financial Account</t>
  </si>
  <si>
    <t xml:space="preserve">       Portfolio investment</t>
  </si>
  <si>
    <t>II. Foreign exchange sales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</si>
  <si>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</si>
  <si>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</si>
  <si>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</si>
  <si>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</si>
  <si>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</si>
  <si>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</si>
  <si>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</si>
  <si>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</si>
  <si>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</si>
  <si>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</si>
  <si>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r>
      <rPr>
        <b/>
        <sz val="10"/>
        <color indexed="8"/>
        <rFont val="Times New Roman"/>
        <family val="1"/>
      </rPr>
      <t>VII. Net Delta Exposure of Outstanding Options</t>
    </r>
  </si>
  <si>
    <t>Including: Direct investment</t>
    <phoneticPr fontId="1" type="noConversion"/>
  </si>
  <si>
    <t>-</t>
  </si>
  <si>
    <t xml:space="preserve">   1.3 Income and current transfer</t>
    <phoneticPr fontId="12" type="noConversion"/>
  </si>
  <si>
    <t>III. Newly Signed Contract Amount of Forward Foreign Exchange Settlement and Sales</t>
    <phoneticPr fontId="12" type="noConversion"/>
  </si>
  <si>
    <t>IV. Unwind Amount of Forward Foreign Exchange Settlement and Sales</t>
    <phoneticPr fontId="12" type="noConversion"/>
  </si>
  <si>
    <t>V. Rolling Amount of Forward Foreign Exchange Settlement and Sales</t>
    <phoneticPr fontId="12" type="noConversion"/>
  </si>
  <si>
    <t>VI. Outstanding Amount of Forward Foreign Exchange Settlement and Sales by the End of the Current Period</t>
    <phoneticPr fontId="12" type="noConversion"/>
  </si>
  <si>
    <t>VI. Outstanding Amount of Forward Foreign Exchange Settlement and Sales by the End of the Current Period</t>
    <phoneticPr fontId="12" type="noConversion"/>
  </si>
  <si>
    <t>Data on Foreign Exchange Settlement and Sales by Banks in 2020 (by Transaction)</t>
    <phoneticPr fontId="12" type="noConversion"/>
  </si>
  <si>
    <t>Data on Foreign Exchange Settlement and Sales by Banks in 2020 (by Transaction)</t>
    <phoneticPr fontId="1" type="noConversion"/>
  </si>
  <si>
    <t>Unit: USD 100 million</t>
    <phoneticPr fontId="12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</si>
</sst>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mmm\ yyyy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0" applyFont="1">
      <alignment vertical="center"/>
    </xf>
    <xf numFmtId="181" fontId="8" fillId="0" borderId="0" xfId="0" applyNumberFormat="1" applyFont="1">
      <alignment vertical="center"/>
    </xf>
    <xf numFmtId="0" fontId="11" fillId="0" borderId="0" xfId="0" applyFont="1">
      <alignment vertical="center"/>
    </xf>
    <xf numFmtId="179" fontId="8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57" fontId="11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4" fontId="5" fillId="0" borderId="3" xfId="0" applyNumberFormat="1" applyFont="1" applyBorder="1">
      <alignment vertical="center"/>
    </xf>
    <xf numFmtId="4" fontId="8" fillId="0" borderId="3" xfId="0" applyNumberFormat="1" applyFont="1" applyBorder="1" applyAlignment="1">
      <alignment horizontal="right" vertical="center"/>
    </xf>
    <xf numFmtId="178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82" fontId="1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34;&#34892;&#32467;&#21806;&#27719;&#25968;&#25454;&#8212;&#20197;&#20154;&#27665;&#24065;&#21644;&#32654;&#20803;&#35745;&#202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以人民币计价"/>
      <sheetName val="以美元计价"/>
    </sheetNames>
    <sheetDataSet>
      <sheetData sheetId="0"/>
      <sheetData sheetId="1">
        <row r="5">
          <cell r="G5">
            <v>1520.6407999999999</v>
          </cell>
          <cell r="H5">
            <v>1526.3062</v>
          </cell>
        </row>
        <row r="6">
          <cell r="G6">
            <v>144.5316</v>
          </cell>
          <cell r="H6">
            <v>175.16249999999999</v>
          </cell>
        </row>
        <row r="7">
          <cell r="G7">
            <v>1376.1091999999999</v>
          </cell>
          <cell r="H7">
            <v>1351.1437000000001</v>
          </cell>
        </row>
        <row r="8">
          <cell r="G8">
            <v>1191.4784999999999</v>
          </cell>
          <cell r="H8">
            <v>1107.4655</v>
          </cell>
        </row>
        <row r="9">
          <cell r="G9">
            <v>1070.1483000000001</v>
          </cell>
          <cell r="H9">
            <v>992.18899999999996</v>
          </cell>
        </row>
        <row r="10">
          <cell r="G10">
            <v>88.892700000000005</v>
          </cell>
          <cell r="H10">
            <v>81.355599999999995</v>
          </cell>
        </row>
        <row r="11">
          <cell r="G11">
            <v>32.4375</v>
          </cell>
          <cell r="H11">
            <v>33.920900000000003</v>
          </cell>
        </row>
        <row r="12">
          <cell r="G12">
            <v>184.63069999999999</v>
          </cell>
          <cell r="H12">
            <v>243.6782</v>
          </cell>
        </row>
        <row r="13">
          <cell r="G13">
            <v>66.038399999999996</v>
          </cell>
          <cell r="H13">
            <v>89.362700000000004</v>
          </cell>
        </row>
        <row r="14">
          <cell r="G14">
            <v>89.991100000000003</v>
          </cell>
          <cell r="H14">
            <v>128.6533</v>
          </cell>
        </row>
        <row r="15">
          <cell r="G15">
            <v>1282.1819</v>
          </cell>
          <cell r="H15">
            <v>1517.7687000000001</v>
          </cell>
        </row>
        <row r="16">
          <cell r="G16">
            <v>107.3417</v>
          </cell>
          <cell r="H16">
            <v>136.1371</v>
          </cell>
        </row>
        <row r="17">
          <cell r="G17">
            <v>1174.8402000000001</v>
          </cell>
          <cell r="H17">
            <v>1381.6316000000002</v>
          </cell>
        </row>
        <row r="18">
          <cell r="G18">
            <v>1005.8203</v>
          </cell>
          <cell r="H18">
            <v>1166.3807999999999</v>
          </cell>
        </row>
        <row r="19">
          <cell r="G19">
            <v>797.6223</v>
          </cell>
          <cell r="H19">
            <v>900.23249999999996</v>
          </cell>
        </row>
        <row r="20">
          <cell r="G20">
            <v>147.39080000000001</v>
          </cell>
          <cell r="H20">
            <v>148.40110000000001</v>
          </cell>
        </row>
        <row r="21">
          <cell r="G21">
            <v>60.807200000000002</v>
          </cell>
          <cell r="H21">
            <v>117.74720000000001</v>
          </cell>
        </row>
        <row r="22">
          <cell r="G22">
            <v>169.01990000000001</v>
          </cell>
          <cell r="H22">
            <v>215.2508</v>
          </cell>
        </row>
        <row r="23">
          <cell r="G23">
            <v>74.602199999999996</v>
          </cell>
          <cell r="H23">
            <v>101.3754</v>
          </cell>
        </row>
        <row r="24">
          <cell r="G24">
            <v>35.693399999999997</v>
          </cell>
          <cell r="H24">
            <v>57.776699999999998</v>
          </cell>
        </row>
        <row r="25">
          <cell r="G25">
            <v>177.24359999999999</v>
          </cell>
          <cell r="H25">
            <v>147.1412</v>
          </cell>
        </row>
        <row r="26">
          <cell r="G26">
            <v>100.9854</v>
          </cell>
          <cell r="H26">
            <v>93.251900000000006</v>
          </cell>
        </row>
        <row r="27">
          <cell r="G27">
            <v>76.258200000000002</v>
          </cell>
          <cell r="H27">
            <v>53.889299999999999</v>
          </cell>
        </row>
        <row r="28">
          <cell r="G28">
            <v>-2.1124000000000001</v>
          </cell>
          <cell r="H28">
            <v>-23.484300000000001</v>
          </cell>
        </row>
        <row r="29">
          <cell r="G29">
            <v>-14.1684</v>
          </cell>
          <cell r="H29">
            <v>3.7172999999999998</v>
          </cell>
        </row>
        <row r="30">
          <cell r="G30">
            <v>857.43470000000002</v>
          </cell>
          <cell r="H30">
            <v>821.45830000000001</v>
          </cell>
        </row>
        <row r="31">
          <cell r="G31">
            <v>680.04790000000003</v>
          </cell>
          <cell r="H31">
            <v>656.7835</v>
          </cell>
        </row>
        <row r="32">
          <cell r="G32">
            <v>177.38679999999999</v>
          </cell>
          <cell r="H32">
            <v>164.6748</v>
          </cell>
        </row>
        <row r="33">
          <cell r="G33">
            <v>-428.12189999999998</v>
          </cell>
          <cell r="H33">
            <v>-453.44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0" zoomScaleNormal="80" workbookViewId="0">
      <pane xSplit="2" topLeftCell="C1" activePane="topRight" state="frozen"/>
      <selection activeCell="A4" sqref="A4"/>
      <selection pane="topRight" activeCell="I5" sqref="I5:I33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28.5" customHeight="1">
      <c r="A1" s="47"/>
      <c r="B1" s="47"/>
      <c r="C1" s="47"/>
      <c r="D1" s="47"/>
      <c r="I1" s="1"/>
      <c r="J1" s="2"/>
      <c r="K1" s="2"/>
      <c r="L1" s="2"/>
    </row>
    <row r="2" spans="1:15" ht="18.75">
      <c r="A2" s="29" t="s">
        <v>32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>
      <c r="A3" s="3" t="s">
        <v>0</v>
      </c>
      <c r="B3" s="3"/>
      <c r="K3" s="5"/>
    </row>
    <row r="4" spans="1:15">
      <c r="A4" s="33" t="s">
        <v>1</v>
      </c>
      <c r="B4" s="34"/>
      <c r="C4" s="14">
        <v>43831</v>
      </c>
      <c r="D4" s="14">
        <v>43862</v>
      </c>
      <c r="E4" s="14">
        <v>43891</v>
      </c>
      <c r="F4" s="14">
        <v>43922</v>
      </c>
      <c r="G4" s="14">
        <v>43952</v>
      </c>
      <c r="H4" s="14">
        <v>43983</v>
      </c>
      <c r="I4" s="14">
        <v>44013</v>
      </c>
      <c r="J4" s="14">
        <v>44044</v>
      </c>
      <c r="K4" s="14">
        <v>44075</v>
      </c>
      <c r="L4" s="14">
        <v>44105</v>
      </c>
      <c r="M4" s="14">
        <v>44136</v>
      </c>
      <c r="N4" s="14">
        <v>44166</v>
      </c>
      <c r="O4" s="6" t="s">
        <v>2</v>
      </c>
    </row>
    <row r="5" spans="1:15">
      <c r="A5" s="35" t="s">
        <v>3</v>
      </c>
      <c r="B5" s="36"/>
      <c r="C5" s="7">
        <v>10066.780158119998</v>
      </c>
      <c r="D5" s="7">
        <v>10342.864020930001</v>
      </c>
      <c r="E5" s="7">
        <v>13888.381980059999</v>
      </c>
      <c r="F5" s="7">
        <v>11114.981192700001</v>
      </c>
      <c r="G5" s="7">
        <f>[1]以美元计价!G5*7.0995</f>
        <v>10795.789359599999</v>
      </c>
      <c r="H5" s="7">
        <f>[1]以美元计价!H5*7.0863</f>
        <v>10815.863625059999</v>
      </c>
      <c r="I5" s="7">
        <v>12067.99574624</v>
      </c>
      <c r="J5" s="7"/>
      <c r="K5" s="7"/>
      <c r="L5" s="7"/>
      <c r="M5" s="8"/>
      <c r="N5" s="8"/>
      <c r="O5" s="7">
        <f>SUM(C5:N5)</f>
        <v>79092.656082710004</v>
      </c>
    </row>
    <row r="6" spans="1:15">
      <c r="A6" s="35" t="s">
        <v>4</v>
      </c>
      <c r="B6" s="36"/>
      <c r="C6" s="7">
        <v>927.57630167999991</v>
      </c>
      <c r="D6" s="7">
        <v>2653.49813778</v>
      </c>
      <c r="E6" s="7">
        <v>2845.2579296399999</v>
      </c>
      <c r="F6" s="7">
        <v>1371.0454480799999</v>
      </c>
      <c r="G6" s="7">
        <f>[1]以美元计价!G6*7.0995</f>
        <v>1026.1020942</v>
      </c>
      <c r="H6" s="7">
        <f>[1]以美元计价!H6*7.0863</f>
        <v>1241.25402375</v>
      </c>
      <c r="I6" s="7">
        <v>1215.7226180800001</v>
      </c>
      <c r="J6" s="7"/>
      <c r="K6" s="7"/>
      <c r="L6" s="7"/>
      <c r="M6" s="8"/>
      <c r="N6" s="8"/>
      <c r="O6" s="7">
        <f>SUM(C6:N6)</f>
        <v>11280.45655321</v>
      </c>
    </row>
    <row r="7" spans="1:15">
      <c r="A7" s="35" t="s">
        <v>5</v>
      </c>
      <c r="B7" s="36"/>
      <c r="C7" s="7">
        <v>9139.2038564399991</v>
      </c>
      <c r="D7" s="7">
        <v>7689.3658831500015</v>
      </c>
      <c r="E7" s="7">
        <v>11043.12405042</v>
      </c>
      <c r="F7" s="7">
        <v>9743.9357446200011</v>
      </c>
      <c r="G7" s="7">
        <f>[1]以美元计价!G7*7.0995</f>
        <v>9769.6872653999999</v>
      </c>
      <c r="H7" s="7">
        <f>[1]以美元计价!H7*7.0863</f>
        <v>9574.6096013099996</v>
      </c>
      <c r="I7" s="7">
        <v>10852.273128160001</v>
      </c>
      <c r="J7" s="7"/>
      <c r="K7" s="7"/>
      <c r="L7" s="7"/>
      <c r="M7" s="8"/>
      <c r="N7" s="8"/>
      <c r="O7" s="7">
        <f>SUM(C7:N7)</f>
        <v>67812.199529500009</v>
      </c>
    </row>
    <row r="8" spans="1:15">
      <c r="A8" s="35" t="s">
        <v>6</v>
      </c>
      <c r="B8" s="36"/>
      <c r="C8" s="7">
        <v>7868.1855621599998</v>
      </c>
      <c r="D8" s="7">
        <v>6688.9579437100001</v>
      </c>
      <c r="E8" s="7">
        <v>8934.3442087199983</v>
      </c>
      <c r="F8" s="7">
        <v>8213.2431381000006</v>
      </c>
      <c r="G8" s="7">
        <f>[1]以美元计价!G8*7.0995</f>
        <v>8458.9016107499992</v>
      </c>
      <c r="H8" s="7">
        <f>[1]以美元计价!H8*7.0863</f>
        <v>7847.8327726500002</v>
      </c>
      <c r="I8" s="7">
        <v>9048.13091136</v>
      </c>
      <c r="J8" s="7"/>
      <c r="K8" s="7"/>
      <c r="L8" s="7"/>
      <c r="M8" s="8"/>
      <c r="N8" s="8"/>
      <c r="O8" s="7">
        <f t="shared" ref="O8:O27" si="0">SUM(C8:N8)</f>
        <v>57059.59614745</v>
      </c>
    </row>
    <row r="9" spans="1:15">
      <c r="A9" s="37" t="s">
        <v>7</v>
      </c>
      <c r="B9" s="38"/>
      <c r="C9" s="7">
        <v>6938.4406555799997</v>
      </c>
      <c r="D9" s="7">
        <v>5973.4869284999995</v>
      </c>
      <c r="E9" s="7">
        <v>7801.8080647499992</v>
      </c>
      <c r="F9" s="7">
        <v>7122.4556634</v>
      </c>
      <c r="G9" s="7">
        <f>[1]以美元计价!G9*7.0995</f>
        <v>7597.5178558500002</v>
      </c>
      <c r="H9" s="7">
        <f>[1]以美元计价!H9*7.0863</f>
        <v>7030.948910699999</v>
      </c>
      <c r="I9" s="7">
        <v>8063.7155143999989</v>
      </c>
      <c r="J9" s="7"/>
      <c r="K9" s="7"/>
      <c r="L9" s="7"/>
      <c r="M9" s="8"/>
      <c r="N9" s="8"/>
      <c r="O9" s="7">
        <f t="shared" si="0"/>
        <v>50528.373593179997</v>
      </c>
    </row>
    <row r="10" spans="1:15">
      <c r="A10" s="37" t="s">
        <v>8</v>
      </c>
      <c r="B10" s="38"/>
      <c r="C10" s="7">
        <v>662.14805453999998</v>
      </c>
      <c r="D10" s="7">
        <v>565.24144970999998</v>
      </c>
      <c r="E10" s="7">
        <v>804.50684054999999</v>
      </c>
      <c r="F10" s="7">
        <v>864.14200487999994</v>
      </c>
      <c r="G10" s="7">
        <f>[1]以美元计价!G10*7.0995</f>
        <v>631.09372365000002</v>
      </c>
      <c r="H10" s="7">
        <f>[1]以美元计价!H10*7.0863</f>
        <v>576.51018827999997</v>
      </c>
      <c r="I10" s="7">
        <v>667.9379391199999</v>
      </c>
      <c r="J10" s="7"/>
      <c r="K10" s="7"/>
      <c r="L10" s="7"/>
      <c r="M10" s="8"/>
      <c r="N10" s="8"/>
      <c r="O10" s="7">
        <f t="shared" si="0"/>
        <v>4771.5802007299999</v>
      </c>
    </row>
    <row r="11" spans="1:15">
      <c r="A11" s="39" t="s">
        <v>25</v>
      </c>
      <c r="B11" s="40"/>
      <c r="C11" s="9">
        <v>267.59685203999999</v>
      </c>
      <c r="D11" s="9">
        <v>150.22956550000001</v>
      </c>
      <c r="E11" s="7">
        <v>328.02930341999996</v>
      </c>
      <c r="F11" s="7">
        <v>226.64546981999999</v>
      </c>
      <c r="G11" s="7">
        <f>[1]以美元计价!G11*7.0995</f>
        <v>230.29003125</v>
      </c>
      <c r="H11" s="7">
        <f>[1]以美元计价!H11*7.0863</f>
        <v>240.37367367000002</v>
      </c>
      <c r="I11" s="7">
        <v>316.47745784</v>
      </c>
      <c r="J11" s="7"/>
      <c r="K11" s="7"/>
      <c r="L11" s="7"/>
      <c r="M11" s="8"/>
      <c r="N11" s="8"/>
      <c r="O11" s="7">
        <f t="shared" si="0"/>
        <v>1759.6423535399999</v>
      </c>
    </row>
    <row r="12" spans="1:15">
      <c r="A12" s="41" t="s">
        <v>9</v>
      </c>
      <c r="B12" s="42"/>
      <c r="C12" s="9">
        <v>1271.01829428</v>
      </c>
      <c r="D12" s="9">
        <v>1000.4079394400001</v>
      </c>
      <c r="E12" s="7">
        <v>2108.7798416999999</v>
      </c>
      <c r="F12" s="7">
        <v>1530.69260652</v>
      </c>
      <c r="G12" s="7">
        <f>[1]以美元计价!G12*7.0995</f>
        <v>1310.78565465</v>
      </c>
      <c r="H12" s="7">
        <f>[1]以美元计价!H12*7.0863</f>
        <v>1726.7768286599999</v>
      </c>
      <c r="I12" s="7">
        <v>1804.1422167999999</v>
      </c>
      <c r="J12" s="7"/>
      <c r="K12" s="7"/>
      <c r="L12" s="7"/>
      <c r="M12" s="8"/>
      <c r="N12" s="8"/>
      <c r="O12" s="7">
        <f t="shared" si="0"/>
        <v>10752.603382049998</v>
      </c>
    </row>
    <row r="13" spans="1:15">
      <c r="A13" s="43" t="s">
        <v>23</v>
      </c>
      <c r="B13" s="44"/>
      <c r="C13" s="9">
        <v>731.72810591999996</v>
      </c>
      <c r="D13" s="9">
        <v>483.08961624000005</v>
      </c>
      <c r="E13" s="7">
        <v>914.69113595999988</v>
      </c>
      <c r="F13" s="7">
        <v>761.02597493999997</v>
      </c>
      <c r="G13" s="7">
        <f>[1]以美元计价!G13*7.0995</f>
        <v>468.83962079999998</v>
      </c>
      <c r="H13" s="7">
        <f>[1]以美元计价!H13*7.0863</f>
        <v>633.25090101000001</v>
      </c>
      <c r="I13" s="7">
        <v>565.79379056000005</v>
      </c>
      <c r="J13" s="7"/>
      <c r="K13" s="7"/>
      <c r="L13" s="7"/>
      <c r="M13" s="8"/>
      <c r="N13" s="8"/>
      <c r="O13" s="7">
        <f t="shared" si="0"/>
        <v>4558.4191454299998</v>
      </c>
    </row>
    <row r="14" spans="1:15">
      <c r="A14" s="43" t="s">
        <v>10</v>
      </c>
      <c r="B14" s="44"/>
      <c r="C14" s="9">
        <v>372.25918925999997</v>
      </c>
      <c r="D14" s="9">
        <v>391.84639431000005</v>
      </c>
      <c r="E14" s="7">
        <v>970.95392036999988</v>
      </c>
      <c r="F14" s="7">
        <v>599.09141754000007</v>
      </c>
      <c r="G14" s="7">
        <f>[1]以美元计价!G14*7.0995</f>
        <v>638.89181444999997</v>
      </c>
      <c r="H14" s="7">
        <f>[1]以美元计价!H14*7.0863</f>
        <v>911.67587978999995</v>
      </c>
      <c r="I14" s="7">
        <v>1099.6674032799999</v>
      </c>
      <c r="J14" s="7"/>
      <c r="K14" s="7"/>
      <c r="L14" s="7"/>
      <c r="M14" s="8"/>
      <c r="N14" s="8"/>
      <c r="O14" s="7">
        <f t="shared" si="0"/>
        <v>4984.3860189999996</v>
      </c>
    </row>
    <row r="15" spans="1:15">
      <c r="A15" s="45" t="s">
        <v>11</v>
      </c>
      <c r="B15" s="46"/>
      <c r="C15" s="9">
        <v>9625.0702728600008</v>
      </c>
      <c r="D15" s="9">
        <v>9359.2424961000015</v>
      </c>
      <c r="E15" s="7">
        <v>12583.863562410001</v>
      </c>
      <c r="F15" s="7">
        <v>10067.99359104</v>
      </c>
      <c r="G15" s="7">
        <f>[1]以美元计价!G15*7.0995</f>
        <v>9102.8503990499994</v>
      </c>
      <c r="H15" s="7">
        <f>[1]以美元计价!H15*7.0863</f>
        <v>10755.364338810001</v>
      </c>
      <c r="I15" s="7">
        <v>12245.06326592</v>
      </c>
      <c r="J15" s="7"/>
      <c r="K15" s="7"/>
      <c r="L15" s="7"/>
      <c r="M15" s="8"/>
      <c r="N15" s="8"/>
      <c r="O15" s="7">
        <f>SUM(C15:N15)</f>
        <v>73739.447926190012</v>
      </c>
    </row>
    <row r="16" spans="1:15">
      <c r="A16" s="45" t="s">
        <v>12</v>
      </c>
      <c r="B16" s="46"/>
      <c r="C16" s="9">
        <v>1058.9211259200001</v>
      </c>
      <c r="D16" s="9">
        <v>1712.82961262</v>
      </c>
      <c r="E16" s="7">
        <v>2356.8096768300002</v>
      </c>
      <c r="F16" s="7">
        <v>1173.2518828799998</v>
      </c>
      <c r="G16" s="7">
        <f>[1]以美元计价!G16*7.0995</f>
        <v>762.07239915000002</v>
      </c>
      <c r="H16" s="7">
        <f>[1]以美元计价!H16*7.0863</f>
        <v>964.70833172999994</v>
      </c>
      <c r="I16" s="7">
        <v>1617.8826559199999</v>
      </c>
      <c r="J16" s="7"/>
      <c r="K16" s="7"/>
      <c r="L16" s="7"/>
      <c r="M16" s="8"/>
      <c r="N16" s="8"/>
      <c r="O16" s="7">
        <f>SUM(C16:N16)</f>
        <v>9646.4756850500016</v>
      </c>
    </row>
    <row r="17" spans="1:16">
      <c r="A17" s="45" t="s">
        <v>13</v>
      </c>
      <c r="B17" s="46"/>
      <c r="C17" s="9">
        <v>8566.1491469400007</v>
      </c>
      <c r="D17" s="9">
        <v>7646.4128834800013</v>
      </c>
      <c r="E17" s="7">
        <v>10227.053885579999</v>
      </c>
      <c r="F17" s="7">
        <v>8894.7417081599997</v>
      </c>
      <c r="G17" s="7">
        <f>[1]以美元计价!G17*7.0995</f>
        <v>8340.7779999000013</v>
      </c>
      <c r="H17" s="7">
        <f>[1]以美元计价!H17*7.0863</f>
        <v>9790.6560070800006</v>
      </c>
      <c r="I17" s="7">
        <v>10627.180609999999</v>
      </c>
      <c r="J17" s="7"/>
      <c r="K17" s="7"/>
      <c r="L17" s="7"/>
      <c r="M17" s="8"/>
      <c r="N17" s="8"/>
      <c r="O17" s="7">
        <f t="shared" si="0"/>
        <v>64092.97224114</v>
      </c>
    </row>
    <row r="18" spans="1:16">
      <c r="A18" s="41" t="s">
        <v>14</v>
      </c>
      <c r="B18" s="42"/>
      <c r="C18" s="9">
        <v>7650.1657159200004</v>
      </c>
      <c r="D18" s="9">
        <v>6705.1073597899995</v>
      </c>
      <c r="E18" s="7">
        <v>8582.6252011499982</v>
      </c>
      <c r="F18" s="7">
        <v>7594.4176030799999</v>
      </c>
      <c r="G18" s="7">
        <f>[1]以美元计价!G18*7.0995</f>
        <v>7140.8212198499996</v>
      </c>
      <c r="H18" s="7">
        <f>[1]以美元计价!H18*7.0863</f>
        <v>8265.3242630399982</v>
      </c>
      <c r="I18" s="7">
        <v>8868.75188944</v>
      </c>
      <c r="J18" s="7"/>
      <c r="K18" s="7"/>
      <c r="L18" s="7"/>
      <c r="M18" s="8"/>
      <c r="N18" s="8"/>
      <c r="O18" s="7">
        <f t="shared" si="0"/>
        <v>54807.21325226999</v>
      </c>
    </row>
    <row r="19" spans="1:16">
      <c r="A19" s="43" t="s">
        <v>15</v>
      </c>
      <c r="B19" s="44"/>
      <c r="C19" s="9">
        <v>5709.0817110600001</v>
      </c>
      <c r="D19" s="9">
        <v>5403.4893163300003</v>
      </c>
      <c r="E19" s="7">
        <v>6496.1810657100004</v>
      </c>
      <c r="F19" s="7">
        <v>6136.5768155999995</v>
      </c>
      <c r="G19" s="7">
        <f>[1]以美元计价!G19*7.0995</f>
        <v>5662.71951885</v>
      </c>
      <c r="H19" s="7">
        <f>[1]以美元计价!H19*7.0863</f>
        <v>6379.3175647499993</v>
      </c>
      <c r="I19" s="7">
        <v>6933.0769247999997</v>
      </c>
      <c r="J19" s="7"/>
      <c r="K19" s="7"/>
      <c r="L19" s="7"/>
      <c r="M19" s="8"/>
      <c r="N19" s="8"/>
      <c r="O19" s="7">
        <f t="shared" si="0"/>
        <v>42720.442917100001</v>
      </c>
    </row>
    <row r="20" spans="1:16">
      <c r="A20" s="43" t="s">
        <v>16</v>
      </c>
      <c r="B20" s="44"/>
      <c r="C20" s="9">
        <v>1706.7128084999999</v>
      </c>
      <c r="D20" s="9">
        <v>1207.06466671</v>
      </c>
      <c r="E20" s="7">
        <v>1766.0122256699999</v>
      </c>
      <c r="F20" s="7">
        <v>1090.64044782</v>
      </c>
      <c r="G20" s="7">
        <f>[1]以美元计价!G20*7.0995</f>
        <v>1046.4009846000001</v>
      </c>
      <c r="H20" s="7">
        <f>[1]以美元计价!H20*7.0863</f>
        <v>1051.61471493</v>
      </c>
      <c r="I20" s="7">
        <v>1223.84441552</v>
      </c>
      <c r="J20" s="7"/>
      <c r="K20" s="7"/>
      <c r="L20" s="7"/>
      <c r="M20" s="8"/>
      <c r="N20" s="8"/>
      <c r="O20" s="7">
        <f t="shared" si="0"/>
        <v>9092.2902637499992</v>
      </c>
    </row>
    <row r="21" spans="1:16">
      <c r="A21" s="43" t="s">
        <v>25</v>
      </c>
      <c r="B21" s="44"/>
      <c r="C21" s="9">
        <v>234.37119636</v>
      </c>
      <c r="D21" s="9">
        <v>94.553376750000012</v>
      </c>
      <c r="E21" s="7">
        <v>320.43190977</v>
      </c>
      <c r="F21" s="7">
        <v>367.20033966</v>
      </c>
      <c r="G21" s="7">
        <f>[1]以美元计价!G21*7.0995</f>
        <v>431.70071640000003</v>
      </c>
      <c r="H21" s="7">
        <f>[1]以美元计价!H21*7.0863</f>
        <v>834.39198336000004</v>
      </c>
      <c r="I21" s="7">
        <v>711.83054912</v>
      </c>
      <c r="J21" s="7"/>
      <c r="K21" s="7"/>
      <c r="L21" s="7"/>
      <c r="M21" s="8"/>
      <c r="N21" s="8"/>
      <c r="O21" s="7">
        <f t="shared" si="0"/>
        <v>2994.4800714200001</v>
      </c>
    </row>
    <row r="22" spans="1:16">
      <c r="A22" s="48" t="s">
        <v>17</v>
      </c>
      <c r="B22" s="49"/>
      <c r="C22" s="7">
        <v>915.98343102000001</v>
      </c>
      <c r="D22" s="7">
        <v>941.30552368999997</v>
      </c>
      <c r="E22" s="7">
        <v>1644.42868443</v>
      </c>
      <c r="F22" s="7">
        <v>1300.32410508</v>
      </c>
      <c r="G22" s="7">
        <f>[1]以美元计价!G22*7.0995</f>
        <v>1199.9567800500001</v>
      </c>
      <c r="H22" s="7">
        <f>[1]以美元计价!H22*7.0863</f>
        <v>1525.3317440399999</v>
      </c>
      <c r="I22" s="7">
        <v>1758.4287205599999</v>
      </c>
      <c r="J22" s="7"/>
      <c r="K22" s="7"/>
      <c r="L22" s="7"/>
      <c r="M22" s="8"/>
      <c r="N22" s="8"/>
      <c r="O22" s="7">
        <f>SUM(C22:N22)</f>
        <v>9285.7589888699986</v>
      </c>
    </row>
    <row r="23" spans="1:16">
      <c r="A23" s="50" t="s">
        <v>23</v>
      </c>
      <c r="B23" s="51"/>
      <c r="C23" s="7">
        <v>355.52738213999999</v>
      </c>
      <c r="D23" s="7">
        <v>249.5342101</v>
      </c>
      <c r="E23" s="7">
        <v>448.85205351000002</v>
      </c>
      <c r="F23" s="7">
        <v>492.06786552000005</v>
      </c>
      <c r="G23" s="7">
        <f>[1]以美元计价!G23*7.0995</f>
        <v>529.63831889999994</v>
      </c>
      <c r="H23" s="7">
        <f>[1]以美元计价!H23*7.0863</f>
        <v>718.37649701999999</v>
      </c>
      <c r="I23" s="7">
        <v>639.64481527999999</v>
      </c>
      <c r="J23" s="7"/>
      <c r="K23" s="7"/>
      <c r="L23" s="7"/>
      <c r="M23" s="8"/>
      <c r="N23" s="8"/>
      <c r="O23" s="7">
        <f t="shared" si="0"/>
        <v>3433.6411424699995</v>
      </c>
    </row>
    <row r="24" spans="1:16">
      <c r="A24" s="52" t="s">
        <v>18</v>
      </c>
      <c r="B24" s="51"/>
      <c r="C24" s="7">
        <v>259.33678469999995</v>
      </c>
      <c r="D24" s="7">
        <v>378.85540014000003</v>
      </c>
      <c r="E24" s="7">
        <v>846.80823086999999</v>
      </c>
      <c r="F24" s="7">
        <v>528.09864029999994</v>
      </c>
      <c r="G24" s="7">
        <f>[1]以美元计价!G24*7.0995</f>
        <v>253.40529329999998</v>
      </c>
      <c r="H24" s="7">
        <f>[1]以美元计价!H24*7.0863</f>
        <v>409.42302920999998</v>
      </c>
      <c r="I24" s="7">
        <v>771.95553991999998</v>
      </c>
      <c r="J24" s="7"/>
      <c r="K24" s="7"/>
      <c r="L24" s="7"/>
      <c r="M24" s="8"/>
      <c r="N24" s="8"/>
      <c r="O24" s="7">
        <f t="shared" si="0"/>
        <v>3447.8829184399997</v>
      </c>
    </row>
    <row r="25" spans="1:16" s="18" customFormat="1" ht="25.5">
      <c r="A25" s="26" t="s">
        <v>26</v>
      </c>
      <c r="B25" s="15" t="s">
        <v>19</v>
      </c>
      <c r="C25" s="16">
        <v>992.00289006000003</v>
      </c>
      <c r="D25" s="16">
        <v>1585.95013374</v>
      </c>
      <c r="E25" s="16">
        <v>2249.5724829899996</v>
      </c>
      <c r="F25" s="16">
        <v>911.48112594000008</v>
      </c>
      <c r="G25" s="16">
        <f>[1]以美元计价!G25*7.0995</f>
        <v>1258.3409382</v>
      </c>
      <c r="H25" s="16">
        <f>[1]以美元计价!H25*7.0863</f>
        <v>1042.6866855599999</v>
      </c>
      <c r="I25" s="16">
        <v>1411.0746952</v>
      </c>
      <c r="J25" s="16"/>
      <c r="K25" s="16"/>
      <c r="L25" s="16"/>
      <c r="M25" s="17"/>
      <c r="N25" s="17"/>
      <c r="O25" s="7">
        <f t="shared" si="0"/>
        <v>9451.1089516899992</v>
      </c>
    </row>
    <row r="26" spans="1:16" s="18" customFormat="1" ht="25.5">
      <c r="A26" s="27"/>
      <c r="B26" s="15" t="s">
        <v>20</v>
      </c>
      <c r="C26" s="16">
        <v>369.79106094000002</v>
      </c>
      <c r="D26" s="16">
        <v>485.03906947999997</v>
      </c>
      <c r="E26" s="16">
        <v>1084.48990398</v>
      </c>
      <c r="F26" s="16">
        <v>618.73929810000004</v>
      </c>
      <c r="G26" s="16">
        <f>[1]以美元计价!G26*7.0995</f>
        <v>716.94584729999997</v>
      </c>
      <c r="H26" s="16">
        <f>[1]以美元计价!H26*7.0863</f>
        <v>660.81093897000005</v>
      </c>
      <c r="I26" s="16">
        <v>816.96955792000006</v>
      </c>
      <c r="J26" s="16"/>
      <c r="K26" s="16"/>
      <c r="L26" s="16"/>
      <c r="M26" s="17"/>
      <c r="N26" s="17"/>
      <c r="O26" s="7">
        <f t="shared" si="0"/>
        <v>4752.7856766899995</v>
      </c>
      <c r="P26" s="25"/>
    </row>
    <row r="27" spans="1:16" s="18" customFormat="1">
      <c r="A27" s="27"/>
      <c r="B27" s="15" t="s">
        <v>21</v>
      </c>
      <c r="C27" s="16">
        <v>622.21182912000006</v>
      </c>
      <c r="D27" s="16">
        <v>1100.9110642600001</v>
      </c>
      <c r="E27" s="16">
        <v>1165.08257901</v>
      </c>
      <c r="F27" s="16">
        <v>292.74182783999998</v>
      </c>
      <c r="G27" s="16">
        <f>[1]以美元计价!G27*7.0995</f>
        <v>541.39509090000001</v>
      </c>
      <c r="H27" s="16">
        <f>[1]以美元计价!H27*7.0863</f>
        <v>381.87574658999995</v>
      </c>
      <c r="I27" s="16">
        <v>594.10513728000001</v>
      </c>
      <c r="J27" s="16"/>
      <c r="K27" s="16"/>
      <c r="L27" s="16"/>
      <c r="M27" s="16"/>
      <c r="N27" s="17"/>
      <c r="O27" s="7">
        <f t="shared" si="0"/>
        <v>4698.3232750000006</v>
      </c>
    </row>
    <row r="28" spans="1:16" s="18" customFormat="1" ht="38.25">
      <c r="A28" s="24" t="s">
        <v>27</v>
      </c>
      <c r="B28" s="15" t="s">
        <v>21</v>
      </c>
      <c r="C28" s="16">
        <v>41.784554699999994</v>
      </c>
      <c r="D28" s="16">
        <v>18.289759109999999</v>
      </c>
      <c r="E28" s="16">
        <v>154.68882471000001</v>
      </c>
      <c r="F28" s="16">
        <v>-139.77308268000002</v>
      </c>
      <c r="G28" s="16">
        <f>[1]以美元计价!G28*7.0995</f>
        <v>-14.996983800000001</v>
      </c>
      <c r="H28" s="16">
        <f>[1]以美元计价!H28*7.0863</f>
        <v>-166.41679508999999</v>
      </c>
      <c r="I28" s="16">
        <v>-3.9774940000000001</v>
      </c>
      <c r="J28" s="16"/>
      <c r="K28" s="16"/>
      <c r="L28" s="16"/>
      <c r="M28" s="16"/>
      <c r="N28" s="17"/>
      <c r="O28" s="7">
        <f>SUM(C28:N28)</f>
        <v>-110.40121705000004</v>
      </c>
    </row>
    <row r="29" spans="1:16" s="18" customFormat="1" ht="38.25">
      <c r="A29" s="23" t="s">
        <v>28</v>
      </c>
      <c r="B29" s="15" t="s">
        <v>21</v>
      </c>
      <c r="C29" s="16">
        <v>-148.99595382000001</v>
      </c>
      <c r="D29" s="16">
        <v>-24.649255960000001</v>
      </c>
      <c r="E29" s="16">
        <v>-260.53555877999997</v>
      </c>
      <c r="F29" s="16">
        <v>-79.581833099999997</v>
      </c>
      <c r="G29" s="16">
        <f>[1]以美元计价!G29*7.0995</f>
        <v>-100.58855579999999</v>
      </c>
      <c r="H29" s="16">
        <f>[1]以美元计价!H29*7.0863</f>
        <v>26.341902989999998</v>
      </c>
      <c r="I29" s="16">
        <v>-74.347948639999998</v>
      </c>
      <c r="J29" s="16"/>
      <c r="K29" s="16"/>
      <c r="L29" s="16"/>
      <c r="M29" s="16"/>
      <c r="N29" s="16"/>
      <c r="O29" s="7">
        <f>SUM(C29:N29)</f>
        <v>-662.35720311</v>
      </c>
    </row>
    <row r="30" spans="1:16" s="20" customFormat="1" ht="24" customHeight="1">
      <c r="A30" s="32" t="s">
        <v>29</v>
      </c>
      <c r="B30" s="15" t="s">
        <v>19</v>
      </c>
      <c r="C30" s="16">
        <v>5004.18371372</v>
      </c>
      <c r="D30" s="16">
        <v>5492.7855336999992</v>
      </c>
      <c r="E30" s="16">
        <v>6332.6453757599993</v>
      </c>
      <c r="F30" s="16">
        <v>5974.73634167</v>
      </c>
      <c r="G30" s="16">
        <f>[1]以美元计价!G30*7.1316</f>
        <v>6114.8813065200002</v>
      </c>
      <c r="H30" s="16">
        <f>[1]以美元计价!H30*7.071</f>
        <v>5808.5316393000003</v>
      </c>
      <c r="I30" s="16">
        <v>5709.5277886399999</v>
      </c>
      <c r="J30" s="16"/>
      <c r="K30" s="16"/>
      <c r="L30" s="16"/>
      <c r="M30" s="16"/>
      <c r="N30" s="16"/>
      <c r="O30" s="19" t="s">
        <v>24</v>
      </c>
      <c r="P30" s="18"/>
    </row>
    <row r="31" spans="1:16" s="20" customFormat="1" ht="25.5">
      <c r="A31" s="28"/>
      <c r="B31" s="15" t="s">
        <v>20</v>
      </c>
      <c r="C31" s="16">
        <v>4093.1594842</v>
      </c>
      <c r="D31" s="16">
        <v>4213.4700581799998</v>
      </c>
      <c r="E31" s="16">
        <v>4777.220072789999</v>
      </c>
      <c r="F31" s="16">
        <v>4594.5595347899998</v>
      </c>
      <c r="G31" s="16">
        <f>[1]以美元计价!G31*7.1316</f>
        <v>4849.8296036399997</v>
      </c>
      <c r="H31" s="16">
        <f>[1]以美元计价!H31*7.071</f>
        <v>4644.1161284999998</v>
      </c>
      <c r="I31" s="16">
        <v>4644.9800084799999</v>
      </c>
      <c r="J31" s="16"/>
      <c r="K31" s="16"/>
      <c r="L31" s="16"/>
      <c r="M31" s="16"/>
      <c r="N31" s="16"/>
      <c r="O31" s="19" t="s">
        <v>24</v>
      </c>
      <c r="P31" s="18"/>
    </row>
    <row r="32" spans="1:16" s="20" customFormat="1" ht="20.45" customHeight="1">
      <c r="A32" s="28"/>
      <c r="B32" s="15" t="s">
        <v>21</v>
      </c>
      <c r="C32" s="16">
        <v>911.02422951999995</v>
      </c>
      <c r="D32" s="16">
        <v>1279.3154755199998</v>
      </c>
      <c r="E32" s="16">
        <v>1555.4253029699998</v>
      </c>
      <c r="F32" s="16">
        <v>1380.17680688</v>
      </c>
      <c r="G32" s="16">
        <f>[1]以美元计价!G32*7.1316</f>
        <v>1265.05170288</v>
      </c>
      <c r="H32" s="16">
        <f>[1]以美元计价!H32*7.071</f>
        <v>1164.4155108</v>
      </c>
      <c r="I32" s="16">
        <v>1064.54778016</v>
      </c>
      <c r="J32" s="16"/>
      <c r="K32" s="16"/>
      <c r="L32" s="16"/>
      <c r="M32" s="16"/>
      <c r="N32" s="16"/>
      <c r="O32" s="19" t="s">
        <v>24</v>
      </c>
      <c r="P32" s="18"/>
    </row>
    <row r="33" spans="1:15" ht="12" customHeight="1">
      <c r="A33" s="28" t="s">
        <v>22</v>
      </c>
      <c r="B33" s="28"/>
      <c r="C33" s="7">
        <v>-2558.6331984000003</v>
      </c>
      <c r="D33" s="7">
        <v>-2599.0828554799996</v>
      </c>
      <c r="E33" s="7">
        <v>-2673.5709871200002</v>
      </c>
      <c r="F33" s="7">
        <v>-2934.9130993899998</v>
      </c>
      <c r="G33" s="7">
        <f>[1]以美元计价!G33*7.1316</f>
        <v>-3053.1941420399999</v>
      </c>
      <c r="H33" s="7">
        <f>[1]以美元计价!H33*7.071</f>
        <v>-3206.2742399999997</v>
      </c>
      <c r="I33" s="7">
        <v>-3164.3916965599997</v>
      </c>
      <c r="J33" s="7"/>
      <c r="K33" s="7"/>
      <c r="L33" s="7"/>
      <c r="M33" s="7"/>
      <c r="N33" s="7"/>
      <c r="O33" s="10" t="s">
        <v>24</v>
      </c>
    </row>
    <row r="34" spans="1:15">
      <c r="F34" s="11"/>
      <c r="H34" s="12"/>
    </row>
    <row r="35" spans="1:15">
      <c r="G35" s="13"/>
      <c r="H35" s="12"/>
    </row>
    <row r="36" spans="1:15">
      <c r="G36" s="13"/>
      <c r="J36" s="4"/>
    </row>
    <row r="37" spans="1:15">
      <c r="G37" s="13"/>
      <c r="J37" s="4"/>
    </row>
    <row r="38" spans="1:15">
      <c r="G38" s="13"/>
      <c r="J38" s="4"/>
    </row>
    <row r="39" spans="1:15">
      <c r="G39" s="13"/>
      <c r="J39" s="4"/>
    </row>
    <row r="40" spans="1:15">
      <c r="G40" s="13"/>
      <c r="J40" s="4"/>
    </row>
    <row r="41" spans="1:15">
      <c r="G41" s="13"/>
      <c r="J41" s="4"/>
    </row>
    <row r="42" spans="1:15">
      <c r="G42" s="13"/>
      <c r="J42" s="4"/>
    </row>
    <row r="43" spans="1:15">
      <c r="G43" s="13"/>
      <c r="J43" s="4"/>
    </row>
    <row r="44" spans="1:15">
      <c r="G44" s="13"/>
      <c r="J44" s="4"/>
    </row>
    <row r="45" spans="1:15">
      <c r="G45" s="13"/>
      <c r="J45" s="4"/>
    </row>
    <row r="46" spans="1:15">
      <c r="G46" s="13"/>
      <c r="J46" s="4"/>
    </row>
    <row r="47" spans="1:15">
      <c r="G47" s="13"/>
      <c r="J47" s="4"/>
    </row>
    <row r="48" spans="1:15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J61" s="4"/>
    </row>
    <row r="62" spans="7:10">
      <c r="J62" s="4"/>
    </row>
    <row r="63" spans="7:10">
      <c r="J63" s="4"/>
    </row>
    <row r="64" spans="7:10">
      <c r="J64" s="4"/>
    </row>
    <row r="65" spans="10:10">
      <c r="J65" s="4"/>
    </row>
    <row r="66" spans="10:10">
      <c r="J66" s="4"/>
    </row>
    <row r="67" spans="10:10">
      <c r="J67" s="4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workbookViewId="0">
      <selection activeCell="I5" sqref="I5:I33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15.75">
      <c r="A1" s="47"/>
      <c r="B1" s="47"/>
      <c r="C1" s="47"/>
      <c r="D1" s="47"/>
      <c r="I1" s="1"/>
      <c r="J1" s="2"/>
      <c r="K1" s="2"/>
      <c r="L1" s="2"/>
    </row>
    <row r="2" spans="1:15" ht="18.75">
      <c r="A2" s="29" t="s">
        <v>31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>
      <c r="A3" s="21" t="s">
        <v>33</v>
      </c>
      <c r="B3" s="3"/>
      <c r="K3" s="5"/>
    </row>
    <row r="4" spans="1:15">
      <c r="A4" s="33" t="s">
        <v>1</v>
      </c>
      <c r="B4" s="34"/>
      <c r="C4" s="14">
        <v>43831</v>
      </c>
      <c r="D4" s="14">
        <v>43862</v>
      </c>
      <c r="E4" s="14">
        <v>43891</v>
      </c>
      <c r="F4" s="14">
        <v>43922</v>
      </c>
      <c r="G4" s="14">
        <v>43952</v>
      </c>
      <c r="H4" s="14">
        <v>43983</v>
      </c>
      <c r="I4" s="14">
        <v>44013</v>
      </c>
      <c r="J4" s="14">
        <v>44044</v>
      </c>
      <c r="K4" s="14">
        <v>44075</v>
      </c>
      <c r="L4" s="14">
        <v>44105</v>
      </c>
      <c r="M4" s="14">
        <v>44136</v>
      </c>
      <c r="N4" s="14">
        <v>44166</v>
      </c>
      <c r="O4" s="6" t="s">
        <v>2</v>
      </c>
    </row>
    <row r="5" spans="1:15">
      <c r="A5" s="35" t="s">
        <v>3</v>
      </c>
      <c r="B5" s="36"/>
      <c r="C5" s="7">
        <v>1455.2837999999999</v>
      </c>
      <c r="D5" s="7">
        <v>1479.1791000000001</v>
      </c>
      <c r="E5" s="7">
        <v>1980.6874</v>
      </c>
      <c r="F5" s="7">
        <v>1572.4445000000001</v>
      </c>
      <c r="G5" s="7">
        <v>1520.6407999999999</v>
      </c>
      <c r="H5" s="7">
        <v>1526.3062</v>
      </c>
      <c r="I5" s="7">
        <v>1721.8348000000001</v>
      </c>
      <c r="J5" s="7"/>
      <c r="K5" s="7"/>
      <c r="L5" s="7"/>
      <c r="M5" s="8"/>
      <c r="N5" s="8"/>
      <c r="O5" s="7">
        <f>SUM(C5:N5)</f>
        <v>11256.376600000001</v>
      </c>
    </row>
    <row r="6" spans="1:15">
      <c r="A6" s="35" t="s">
        <v>4</v>
      </c>
      <c r="B6" s="36"/>
      <c r="C6" s="7">
        <v>134.0932</v>
      </c>
      <c r="D6" s="7">
        <v>379.48860000000002</v>
      </c>
      <c r="E6" s="7">
        <v>405.7756</v>
      </c>
      <c r="F6" s="7">
        <v>193.96279999999999</v>
      </c>
      <c r="G6" s="7">
        <v>144.5316</v>
      </c>
      <c r="H6" s="7">
        <v>175.16249999999999</v>
      </c>
      <c r="I6" s="7">
        <v>173.45660000000001</v>
      </c>
      <c r="J6" s="7"/>
      <c r="K6" s="7"/>
      <c r="L6" s="7"/>
      <c r="M6" s="8"/>
      <c r="N6" s="8"/>
      <c r="O6" s="7">
        <f t="shared" ref="O6:O28" si="0">SUM(C6:N6)</f>
        <v>1606.4709</v>
      </c>
    </row>
    <row r="7" spans="1:15">
      <c r="A7" s="35" t="s">
        <v>5</v>
      </c>
      <c r="B7" s="36"/>
      <c r="C7" s="7">
        <v>1321.1905999999999</v>
      </c>
      <c r="D7" s="7">
        <v>1099.6905000000002</v>
      </c>
      <c r="E7" s="7">
        <v>1574.9118000000001</v>
      </c>
      <c r="F7" s="7">
        <v>1378.4817</v>
      </c>
      <c r="G7" s="7">
        <v>1376.1091999999999</v>
      </c>
      <c r="H7" s="7">
        <v>1351.1437000000001</v>
      </c>
      <c r="I7" s="7">
        <v>1548.3782000000001</v>
      </c>
      <c r="J7" s="7"/>
      <c r="K7" s="7"/>
      <c r="L7" s="7"/>
      <c r="M7" s="8"/>
      <c r="N7" s="8"/>
      <c r="O7" s="7">
        <f t="shared" si="0"/>
        <v>9649.9056999999993</v>
      </c>
    </row>
    <row r="8" spans="1:15">
      <c r="A8" s="35" t="s">
        <v>6</v>
      </c>
      <c r="B8" s="36"/>
      <c r="C8" s="7">
        <v>1137.4484</v>
      </c>
      <c r="D8" s="7">
        <v>956.61770000000001</v>
      </c>
      <c r="E8" s="7">
        <v>1274.1687999999999</v>
      </c>
      <c r="F8" s="7">
        <v>1161.9335000000001</v>
      </c>
      <c r="G8" s="7">
        <v>1191.4784999999999</v>
      </c>
      <c r="H8" s="7">
        <v>1107.4655</v>
      </c>
      <c r="I8" s="7">
        <v>1290.9672</v>
      </c>
      <c r="J8" s="7"/>
      <c r="K8" s="7"/>
      <c r="L8" s="7"/>
      <c r="M8" s="8"/>
      <c r="N8" s="8"/>
      <c r="O8" s="7">
        <f t="shared" si="0"/>
        <v>8120.0796000000009</v>
      </c>
    </row>
    <row r="9" spans="1:15">
      <c r="A9" s="37" t="s">
        <v>7</v>
      </c>
      <c r="B9" s="38"/>
      <c r="C9" s="7">
        <v>1003.0417</v>
      </c>
      <c r="D9" s="7">
        <v>854.29499999999996</v>
      </c>
      <c r="E9" s="7">
        <v>1112.6524999999999</v>
      </c>
      <c r="F9" s="7">
        <v>1007.619</v>
      </c>
      <c r="G9" s="7">
        <v>1070.1483000000001</v>
      </c>
      <c r="H9" s="7">
        <v>992.18899999999996</v>
      </c>
      <c r="I9" s="7">
        <v>1150.5129999999999</v>
      </c>
      <c r="J9" s="7"/>
      <c r="K9" s="7"/>
      <c r="L9" s="7"/>
      <c r="M9" s="8"/>
      <c r="N9" s="8"/>
      <c r="O9" s="7">
        <f t="shared" si="0"/>
        <v>7190.4585000000006</v>
      </c>
    </row>
    <row r="10" spans="1:15">
      <c r="A10" s="37" t="s">
        <v>8</v>
      </c>
      <c r="B10" s="38"/>
      <c r="C10" s="7">
        <v>95.722099999999998</v>
      </c>
      <c r="D10" s="7">
        <v>80.837699999999998</v>
      </c>
      <c r="E10" s="7">
        <v>114.7345</v>
      </c>
      <c r="F10" s="7">
        <v>122.2508</v>
      </c>
      <c r="G10" s="7">
        <v>88.892700000000005</v>
      </c>
      <c r="H10" s="7">
        <v>81.355599999999995</v>
      </c>
      <c r="I10" s="7">
        <v>95.299899999999994</v>
      </c>
      <c r="J10" s="7"/>
      <c r="K10" s="7"/>
      <c r="L10" s="7"/>
      <c r="M10" s="8"/>
      <c r="N10" s="8"/>
      <c r="O10" s="7">
        <f t="shared" si="0"/>
        <v>679.0933</v>
      </c>
    </row>
    <row r="11" spans="1:15">
      <c r="A11" s="39" t="s">
        <v>25</v>
      </c>
      <c r="B11" s="40"/>
      <c r="C11" s="9">
        <v>38.684600000000003</v>
      </c>
      <c r="D11" s="9">
        <v>21.484999999999999</v>
      </c>
      <c r="E11" s="7">
        <v>46.781799999999997</v>
      </c>
      <c r="F11" s="7">
        <v>32.063699999999997</v>
      </c>
      <c r="G11" s="7">
        <v>32.4375</v>
      </c>
      <c r="H11" s="7">
        <v>33.920900000000003</v>
      </c>
      <c r="I11" s="7">
        <v>45.154299999999999</v>
      </c>
      <c r="J11" s="7"/>
      <c r="K11" s="7"/>
      <c r="L11" s="7"/>
      <c r="M11" s="8"/>
      <c r="N11" s="8"/>
      <c r="O11" s="7">
        <f>SUM(C11:N11)</f>
        <v>250.52780000000004</v>
      </c>
    </row>
    <row r="12" spans="1:15">
      <c r="A12" s="41" t="s">
        <v>9</v>
      </c>
      <c r="B12" s="42"/>
      <c r="C12" s="9">
        <v>183.7422</v>
      </c>
      <c r="D12" s="9">
        <v>143.0728</v>
      </c>
      <c r="E12" s="7">
        <v>300.74299999999999</v>
      </c>
      <c r="F12" s="7">
        <v>216.54820000000001</v>
      </c>
      <c r="G12" s="7">
        <v>184.63069999999999</v>
      </c>
      <c r="H12" s="7">
        <v>243.6782</v>
      </c>
      <c r="I12" s="7">
        <v>257.411</v>
      </c>
      <c r="J12" s="7"/>
      <c r="K12" s="7"/>
      <c r="L12" s="7"/>
      <c r="M12" s="8"/>
      <c r="N12" s="8"/>
      <c r="O12" s="7">
        <f t="shared" si="0"/>
        <v>1529.8261</v>
      </c>
    </row>
    <row r="13" spans="1:15">
      <c r="A13" s="43" t="s">
        <v>23</v>
      </c>
      <c r="B13" s="44"/>
      <c r="C13" s="9">
        <v>105.7808</v>
      </c>
      <c r="D13" s="9">
        <v>69.088800000000006</v>
      </c>
      <c r="E13" s="7">
        <v>130.44839999999999</v>
      </c>
      <c r="F13" s="7">
        <v>107.66289999999999</v>
      </c>
      <c r="G13" s="7">
        <v>66.038399999999996</v>
      </c>
      <c r="H13" s="7">
        <v>89.362700000000004</v>
      </c>
      <c r="I13" s="7">
        <v>80.726200000000006</v>
      </c>
      <c r="J13" s="7"/>
      <c r="K13" s="7"/>
      <c r="L13" s="7"/>
      <c r="M13" s="8"/>
      <c r="N13" s="8"/>
      <c r="O13" s="7">
        <f t="shared" si="0"/>
        <v>649.1081999999999</v>
      </c>
    </row>
    <row r="14" spans="1:15">
      <c r="A14" s="43" t="s">
        <v>10</v>
      </c>
      <c r="B14" s="44"/>
      <c r="C14" s="9">
        <v>53.814900000000002</v>
      </c>
      <c r="D14" s="9">
        <v>56.039700000000003</v>
      </c>
      <c r="E14" s="7">
        <v>138.47229999999999</v>
      </c>
      <c r="F14" s="7">
        <v>84.753900000000002</v>
      </c>
      <c r="G14" s="7">
        <v>89.991100000000003</v>
      </c>
      <c r="H14" s="7">
        <v>128.6533</v>
      </c>
      <c r="I14" s="7">
        <v>156.8981</v>
      </c>
      <c r="J14" s="7"/>
      <c r="K14" s="7"/>
      <c r="L14" s="7"/>
      <c r="M14" s="8"/>
      <c r="N14" s="8"/>
      <c r="O14" s="7">
        <f t="shared" si="0"/>
        <v>708.62330000000009</v>
      </c>
    </row>
    <row r="15" spans="1:15">
      <c r="A15" s="45" t="s">
        <v>11</v>
      </c>
      <c r="B15" s="46"/>
      <c r="C15" s="9">
        <v>1391.4289000000001</v>
      </c>
      <c r="D15" s="9">
        <v>1338.5070000000001</v>
      </c>
      <c r="E15" s="7">
        <v>1794.6439</v>
      </c>
      <c r="F15" s="7">
        <v>1424.3263999999999</v>
      </c>
      <c r="G15" s="7">
        <v>1282.1819</v>
      </c>
      <c r="H15" s="7">
        <v>1517.7687000000001</v>
      </c>
      <c r="I15" s="7">
        <v>1747.0984000000001</v>
      </c>
      <c r="J15" s="7"/>
      <c r="K15" s="7"/>
      <c r="L15" s="7"/>
      <c r="M15" s="8"/>
      <c r="N15" s="8"/>
      <c r="O15" s="7">
        <f t="shared" si="0"/>
        <v>10495.955200000002</v>
      </c>
    </row>
    <row r="16" spans="1:15">
      <c r="A16" s="45" t="s">
        <v>12</v>
      </c>
      <c r="B16" s="46"/>
      <c r="C16" s="9">
        <v>153.08080000000001</v>
      </c>
      <c r="D16" s="9">
        <v>244.95939999999999</v>
      </c>
      <c r="E16" s="7">
        <v>336.1157</v>
      </c>
      <c r="F16" s="7">
        <v>165.98079999999999</v>
      </c>
      <c r="G16" s="7">
        <v>107.3417</v>
      </c>
      <c r="H16" s="7">
        <v>136.1371</v>
      </c>
      <c r="I16" s="7">
        <v>230.83590000000001</v>
      </c>
      <c r="J16" s="7"/>
      <c r="K16" s="7"/>
      <c r="L16" s="7"/>
      <c r="M16" s="8"/>
      <c r="N16" s="8"/>
      <c r="O16" s="7">
        <f t="shared" si="0"/>
        <v>1374.4513999999999</v>
      </c>
    </row>
    <row r="17" spans="1:16">
      <c r="A17" s="45" t="s">
        <v>13</v>
      </c>
      <c r="B17" s="46"/>
      <c r="C17" s="9">
        <v>1238.3481000000002</v>
      </c>
      <c r="D17" s="9">
        <v>1093.5476000000001</v>
      </c>
      <c r="E17" s="7">
        <v>1458.5282</v>
      </c>
      <c r="F17" s="7">
        <v>1258.3455999999999</v>
      </c>
      <c r="G17" s="7">
        <v>1174.8402000000001</v>
      </c>
      <c r="H17" s="7">
        <v>1381.6316000000002</v>
      </c>
      <c r="I17" s="7">
        <v>1516.2625</v>
      </c>
      <c r="J17" s="7"/>
      <c r="K17" s="7"/>
      <c r="L17" s="7"/>
      <c r="M17" s="8"/>
      <c r="N17" s="8"/>
      <c r="O17" s="7">
        <f t="shared" si="0"/>
        <v>9121.5038000000004</v>
      </c>
    </row>
    <row r="18" spans="1:16">
      <c r="A18" s="41" t="s">
        <v>14</v>
      </c>
      <c r="B18" s="42"/>
      <c r="C18" s="9">
        <v>1105.9308000000001</v>
      </c>
      <c r="D18" s="9">
        <v>958.92729999999995</v>
      </c>
      <c r="E18" s="7">
        <v>1224.0084999999999</v>
      </c>
      <c r="F18" s="7">
        <v>1074.3878</v>
      </c>
      <c r="G18" s="7">
        <v>1005.8203</v>
      </c>
      <c r="H18" s="7">
        <v>1166.3807999999999</v>
      </c>
      <c r="I18" s="7">
        <v>1265.3738000000001</v>
      </c>
      <c r="J18" s="7"/>
      <c r="K18" s="7"/>
      <c r="L18" s="7"/>
      <c r="M18" s="8"/>
      <c r="N18" s="8"/>
      <c r="O18" s="7">
        <f t="shared" si="0"/>
        <v>7800.8293000000003</v>
      </c>
    </row>
    <row r="19" spans="1:16">
      <c r="A19" s="43" t="s">
        <v>15</v>
      </c>
      <c r="B19" s="44"/>
      <c r="C19" s="9">
        <v>825.32190000000003</v>
      </c>
      <c r="D19" s="9">
        <v>772.77710000000002</v>
      </c>
      <c r="E19" s="7">
        <v>926.45090000000005</v>
      </c>
      <c r="F19" s="7">
        <v>868.14599999999996</v>
      </c>
      <c r="G19" s="7">
        <v>797.6223</v>
      </c>
      <c r="H19" s="7">
        <v>900.23249999999996</v>
      </c>
      <c r="I19" s="7">
        <v>989.19600000000003</v>
      </c>
      <c r="J19" s="7"/>
      <c r="K19" s="7"/>
      <c r="L19" s="7"/>
      <c r="M19" s="8"/>
      <c r="N19" s="8"/>
      <c r="O19" s="7">
        <f t="shared" si="0"/>
        <v>6079.7466999999997</v>
      </c>
    </row>
    <row r="20" spans="1:16">
      <c r="A20" s="43" t="s">
        <v>16</v>
      </c>
      <c r="B20" s="44"/>
      <c r="C20" s="9">
        <v>246.72749999999999</v>
      </c>
      <c r="D20" s="9">
        <v>172.6277</v>
      </c>
      <c r="E20" s="7">
        <v>251.85929999999999</v>
      </c>
      <c r="F20" s="7">
        <v>154.2937</v>
      </c>
      <c r="G20" s="7">
        <v>147.39080000000001</v>
      </c>
      <c r="H20" s="7">
        <v>148.40110000000001</v>
      </c>
      <c r="I20" s="7">
        <v>174.61539999999999</v>
      </c>
      <c r="J20" s="7"/>
      <c r="K20" s="7"/>
      <c r="L20" s="7"/>
      <c r="M20" s="8"/>
      <c r="N20" s="8"/>
      <c r="O20" s="7">
        <f t="shared" si="0"/>
        <v>1295.9154999999998</v>
      </c>
    </row>
    <row r="21" spans="1:16">
      <c r="A21" s="43" t="s">
        <v>25</v>
      </c>
      <c r="B21" s="44"/>
      <c r="C21" s="9">
        <v>33.881399999999999</v>
      </c>
      <c r="D21" s="9">
        <v>13.522500000000001</v>
      </c>
      <c r="E21" s="7">
        <v>45.698300000000003</v>
      </c>
      <c r="F21" s="7">
        <v>51.948099999999997</v>
      </c>
      <c r="G21" s="7">
        <v>60.807200000000002</v>
      </c>
      <c r="H21" s="7">
        <v>117.74720000000001</v>
      </c>
      <c r="I21" s="7">
        <v>101.5624</v>
      </c>
      <c r="J21" s="7"/>
      <c r="K21" s="7"/>
      <c r="L21" s="7"/>
      <c r="M21" s="8"/>
      <c r="N21" s="8"/>
      <c r="O21" s="7">
        <f t="shared" si="0"/>
        <v>425.1671</v>
      </c>
    </row>
    <row r="22" spans="1:16">
      <c r="A22" s="48" t="s">
        <v>17</v>
      </c>
      <c r="B22" s="49"/>
      <c r="C22" s="7">
        <v>132.41730000000001</v>
      </c>
      <c r="D22" s="7">
        <v>134.62029999999999</v>
      </c>
      <c r="E22" s="7">
        <v>234.5197</v>
      </c>
      <c r="F22" s="7">
        <v>183.95779999999999</v>
      </c>
      <c r="G22" s="7">
        <v>169.01990000000001</v>
      </c>
      <c r="H22" s="7">
        <v>215.2508</v>
      </c>
      <c r="I22" s="7">
        <v>250.8887</v>
      </c>
      <c r="J22" s="7"/>
      <c r="K22" s="7"/>
      <c r="L22" s="7"/>
      <c r="M22" s="8"/>
      <c r="N22" s="8"/>
      <c r="O22" s="7">
        <f t="shared" si="0"/>
        <v>1320.6744999999999</v>
      </c>
    </row>
    <row r="23" spans="1:16">
      <c r="A23" s="50" t="s">
        <v>23</v>
      </c>
      <c r="B23" s="51"/>
      <c r="C23" s="7">
        <v>51.396099999999997</v>
      </c>
      <c r="D23" s="7">
        <v>35.686999999999998</v>
      </c>
      <c r="E23" s="7">
        <v>64.012900000000002</v>
      </c>
      <c r="F23" s="7">
        <v>69.613200000000006</v>
      </c>
      <c r="G23" s="7">
        <v>74.602199999999996</v>
      </c>
      <c r="H23" s="7">
        <v>101.3754</v>
      </c>
      <c r="I23" s="7">
        <v>91.263099999999994</v>
      </c>
      <c r="J23" s="7"/>
      <c r="K23" s="7"/>
      <c r="L23" s="7"/>
      <c r="M23" s="8"/>
      <c r="N23" s="8"/>
      <c r="O23" s="7">
        <f t="shared" si="0"/>
        <v>487.94990000000001</v>
      </c>
    </row>
    <row r="24" spans="1:16">
      <c r="A24" s="52" t="s">
        <v>18</v>
      </c>
      <c r="B24" s="51"/>
      <c r="C24" s="7">
        <v>37.490499999999997</v>
      </c>
      <c r="D24" s="7">
        <v>54.181800000000003</v>
      </c>
      <c r="E24" s="7">
        <v>120.76730000000001</v>
      </c>
      <c r="F24" s="7">
        <v>74.710499999999996</v>
      </c>
      <c r="G24" s="7">
        <v>35.693399999999997</v>
      </c>
      <c r="H24" s="7">
        <v>57.776699999999998</v>
      </c>
      <c r="I24" s="7">
        <v>110.1409</v>
      </c>
      <c r="J24" s="7"/>
      <c r="K24" s="7"/>
      <c r="L24" s="7"/>
      <c r="M24" s="8"/>
      <c r="N24" s="8"/>
      <c r="O24" s="7">
        <f t="shared" si="0"/>
        <v>490.7611</v>
      </c>
    </row>
    <row r="25" spans="1:16" s="18" customFormat="1" ht="25.5">
      <c r="A25" s="26" t="s">
        <v>26</v>
      </c>
      <c r="B25" s="15" t="s">
        <v>19</v>
      </c>
      <c r="C25" s="16">
        <v>143.40690000000001</v>
      </c>
      <c r="D25" s="16">
        <v>226.81379999999999</v>
      </c>
      <c r="E25" s="16">
        <v>320.82209999999998</v>
      </c>
      <c r="F25" s="7">
        <v>128.9479</v>
      </c>
      <c r="G25" s="16">
        <v>177.24359999999999</v>
      </c>
      <c r="H25" s="16">
        <v>147.1412</v>
      </c>
      <c r="I25" s="16">
        <v>201.32900000000001</v>
      </c>
      <c r="J25" s="16"/>
      <c r="K25" s="16"/>
      <c r="L25" s="16"/>
      <c r="M25" s="17"/>
      <c r="N25" s="17"/>
      <c r="O25" s="16">
        <f t="shared" si="0"/>
        <v>1345.7044999999998</v>
      </c>
    </row>
    <row r="26" spans="1:16" s="18" customFormat="1" ht="25.5">
      <c r="A26" s="27"/>
      <c r="B26" s="15" t="s">
        <v>20</v>
      </c>
      <c r="C26" s="16">
        <v>53.458100000000002</v>
      </c>
      <c r="D26" s="16">
        <v>69.367599999999996</v>
      </c>
      <c r="E26" s="16">
        <v>154.66419999999999</v>
      </c>
      <c r="F26" s="7">
        <v>87.533500000000004</v>
      </c>
      <c r="G26" s="16">
        <v>100.9854</v>
      </c>
      <c r="H26" s="16">
        <v>93.251900000000006</v>
      </c>
      <c r="I26" s="16">
        <v>116.5634</v>
      </c>
      <c r="J26" s="16"/>
      <c r="K26" s="16"/>
      <c r="L26" s="16"/>
      <c r="M26" s="17"/>
      <c r="N26" s="17"/>
      <c r="O26" s="16">
        <f t="shared" si="0"/>
        <v>675.82409999999993</v>
      </c>
    </row>
    <row r="27" spans="1:16" s="18" customFormat="1">
      <c r="A27" s="27"/>
      <c r="B27" s="15" t="s">
        <v>21</v>
      </c>
      <c r="C27" s="16">
        <v>89.948800000000006</v>
      </c>
      <c r="D27" s="16">
        <v>157.4462</v>
      </c>
      <c r="E27" s="16">
        <v>166.15790000000001</v>
      </c>
      <c r="F27" s="7">
        <v>41.414400000000001</v>
      </c>
      <c r="G27" s="16">
        <v>76.258200000000002</v>
      </c>
      <c r="H27" s="16">
        <v>53.889299999999999</v>
      </c>
      <c r="I27" s="16">
        <v>84.765600000000006</v>
      </c>
      <c r="J27" s="16"/>
      <c r="K27" s="16"/>
      <c r="L27" s="16"/>
      <c r="M27" s="16"/>
      <c r="N27" s="17"/>
      <c r="O27" s="16">
        <f t="shared" si="0"/>
        <v>669.88040000000001</v>
      </c>
    </row>
    <row r="28" spans="1:16" s="18" customFormat="1" ht="38.25">
      <c r="A28" s="22" t="s">
        <v>27</v>
      </c>
      <c r="B28" s="15" t="s">
        <v>21</v>
      </c>
      <c r="C28" s="16">
        <v>6.0404999999999998</v>
      </c>
      <c r="D28" s="16">
        <v>2.6156999999999999</v>
      </c>
      <c r="E28" s="16">
        <v>22.0609</v>
      </c>
      <c r="F28" s="7">
        <v>-19.773800000000001</v>
      </c>
      <c r="G28" s="16">
        <v>-2.1124000000000001</v>
      </c>
      <c r="H28" s="16">
        <v>-23.484300000000001</v>
      </c>
      <c r="I28" s="16">
        <v>-0.5675</v>
      </c>
      <c r="J28" s="16"/>
      <c r="K28" s="16"/>
      <c r="L28" s="16"/>
      <c r="M28" s="16"/>
      <c r="N28" s="17"/>
      <c r="O28" s="16">
        <f t="shared" si="0"/>
        <v>-15.220900000000002</v>
      </c>
    </row>
    <row r="29" spans="1:16" s="18" customFormat="1" ht="38.25">
      <c r="A29" s="23" t="s">
        <v>28</v>
      </c>
      <c r="B29" s="15" t="s">
        <v>21</v>
      </c>
      <c r="C29" s="16">
        <v>-21.539300000000001</v>
      </c>
      <c r="D29" s="16">
        <v>-3.5251999999999999</v>
      </c>
      <c r="E29" s="16">
        <v>-37.156199999999998</v>
      </c>
      <c r="F29" s="7">
        <v>-11.2585</v>
      </c>
      <c r="G29" s="16">
        <v>-14.1684</v>
      </c>
      <c r="H29" s="16">
        <v>3.7172999999999998</v>
      </c>
      <c r="I29" s="16">
        <v>-10.607799999999999</v>
      </c>
      <c r="J29" s="16"/>
      <c r="K29" s="16"/>
      <c r="L29" s="16"/>
      <c r="M29" s="16"/>
      <c r="N29" s="16"/>
      <c r="O29" s="16">
        <f>SUM(C29:N29)</f>
        <v>-94.538100000000014</v>
      </c>
    </row>
    <row r="30" spans="1:16" s="20" customFormat="1" ht="24" customHeight="1">
      <c r="A30" s="32" t="s">
        <v>30</v>
      </c>
      <c r="B30" s="15" t="s">
        <v>19</v>
      </c>
      <c r="C30" s="16">
        <v>726.54970000000003</v>
      </c>
      <c r="D30" s="16">
        <v>783.94449999999995</v>
      </c>
      <c r="E30" s="16">
        <v>893.79759999999999</v>
      </c>
      <c r="F30" s="7">
        <v>846.6277</v>
      </c>
      <c r="G30" s="16">
        <v>857.43470000000002</v>
      </c>
      <c r="H30" s="16">
        <v>821.45830000000001</v>
      </c>
      <c r="I30" s="16">
        <v>817.42179999999996</v>
      </c>
      <c r="J30" s="16"/>
      <c r="K30" s="16"/>
      <c r="L30" s="16"/>
      <c r="M30" s="16"/>
      <c r="N30" s="16"/>
      <c r="O30" s="19" t="s">
        <v>24</v>
      </c>
      <c r="P30" s="18"/>
    </row>
    <row r="31" spans="1:16" s="20" customFormat="1" ht="25.5">
      <c r="A31" s="28"/>
      <c r="B31" s="15" t="s">
        <v>20</v>
      </c>
      <c r="C31" s="16">
        <v>594.27949999999998</v>
      </c>
      <c r="D31" s="16">
        <v>601.35730000000001</v>
      </c>
      <c r="E31" s="16">
        <v>674.26289999999995</v>
      </c>
      <c r="F31" s="7">
        <v>651.05489999999998</v>
      </c>
      <c r="G31" s="16">
        <v>680.04790000000003</v>
      </c>
      <c r="H31" s="16">
        <v>656.7835</v>
      </c>
      <c r="I31" s="16">
        <v>665.01260000000002</v>
      </c>
      <c r="J31" s="16"/>
      <c r="K31" s="16"/>
      <c r="L31" s="16"/>
      <c r="M31" s="16"/>
      <c r="N31" s="16"/>
      <c r="O31" s="19" t="s">
        <v>24</v>
      </c>
      <c r="P31" s="18"/>
    </row>
    <row r="32" spans="1:16" s="20" customFormat="1" ht="20.45" customHeight="1">
      <c r="A32" s="28"/>
      <c r="B32" s="15" t="s">
        <v>21</v>
      </c>
      <c r="C32" s="16">
        <v>132.27019999999999</v>
      </c>
      <c r="D32" s="16">
        <v>182.5872</v>
      </c>
      <c r="E32" s="16">
        <v>219.53469999999999</v>
      </c>
      <c r="F32" s="7">
        <v>195.5728</v>
      </c>
      <c r="G32" s="16">
        <v>177.38679999999999</v>
      </c>
      <c r="H32" s="16">
        <v>164.6748</v>
      </c>
      <c r="I32" s="16">
        <v>152.4092</v>
      </c>
      <c r="J32" s="16"/>
      <c r="K32" s="16"/>
      <c r="L32" s="16"/>
      <c r="M32" s="16"/>
      <c r="N32" s="16"/>
      <c r="O32" s="19" t="s">
        <v>24</v>
      </c>
      <c r="P32" s="18"/>
    </row>
    <row r="33" spans="1:15">
      <c r="A33" s="28" t="s">
        <v>22</v>
      </c>
      <c r="B33" s="28"/>
      <c r="C33" s="7">
        <v>-371.48399999999998</v>
      </c>
      <c r="D33" s="7">
        <v>-370.94779999999997</v>
      </c>
      <c r="E33" s="7">
        <v>-377.35120000000001</v>
      </c>
      <c r="F33" s="7">
        <v>-415.8809</v>
      </c>
      <c r="G33" s="7">
        <v>-428.12189999999998</v>
      </c>
      <c r="H33" s="7">
        <v>-453.44</v>
      </c>
      <c r="I33" s="7">
        <v>-453.03969999999998</v>
      </c>
      <c r="J33" s="7"/>
      <c r="K33" s="7"/>
      <c r="L33" s="7"/>
      <c r="M33" s="7"/>
      <c r="N33" s="7"/>
      <c r="O33" s="10" t="s">
        <v>24</v>
      </c>
    </row>
    <row r="34" spans="1:15">
      <c r="F34" s="11"/>
      <c r="H34" s="12"/>
    </row>
    <row r="35" spans="1:15">
      <c r="G35" s="13"/>
      <c r="H35" s="12"/>
    </row>
    <row r="36" spans="1:15">
      <c r="G36" s="13"/>
      <c r="J36" s="4"/>
      <c r="M36" s="12"/>
      <c r="N36" s="12"/>
      <c r="O36" s="12"/>
    </row>
    <row r="37" spans="1:15">
      <c r="G37" s="13"/>
      <c r="J37" s="4"/>
    </row>
    <row r="38" spans="1:15">
      <c r="G38" s="13"/>
      <c r="J38" s="4"/>
    </row>
    <row r="39" spans="1:15">
      <c r="G39" s="13"/>
      <c r="J39" s="4"/>
    </row>
    <row r="40" spans="1:15">
      <c r="G40" s="13"/>
      <c r="J40" s="4"/>
    </row>
    <row r="41" spans="1:15">
      <c r="G41" s="13"/>
      <c r="J41" s="4"/>
    </row>
    <row r="42" spans="1:15">
      <c r="G42" s="13"/>
      <c r="J42" s="4"/>
    </row>
    <row r="43" spans="1:15">
      <c r="G43" s="13"/>
      <c r="J43" s="4"/>
    </row>
    <row r="44" spans="1:15">
      <c r="G44" s="13"/>
      <c r="J44" s="4"/>
    </row>
    <row r="45" spans="1:15">
      <c r="G45" s="13"/>
      <c r="J45" s="4"/>
    </row>
    <row r="46" spans="1:15">
      <c r="G46" s="13"/>
      <c r="J46" s="4"/>
    </row>
    <row r="47" spans="1:15">
      <c r="G47" s="13"/>
      <c r="J47" s="4"/>
    </row>
    <row r="48" spans="1:15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J61" s="4"/>
    </row>
    <row r="62" spans="7:10">
      <c r="J62" s="4"/>
    </row>
    <row r="63" spans="7:10">
      <c r="J63" s="4"/>
    </row>
    <row r="64" spans="7:10">
      <c r="J64" s="4"/>
    </row>
    <row r="65" spans="10:10">
      <c r="J65" s="4"/>
    </row>
    <row r="66" spans="10:10">
      <c r="J66" s="4"/>
    </row>
    <row r="67" spans="10:10">
      <c r="J67" s="4"/>
    </row>
  </sheetData>
  <mergeCells count="26">
    <mergeCell ref="A7:B7"/>
    <mergeCell ref="A1:D1"/>
    <mergeCell ref="A2:N2"/>
    <mergeCell ref="A4:B4"/>
    <mergeCell ref="A5:B5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0:A32"/>
    <mergeCell ref="A33:B33"/>
    <mergeCell ref="A20:B20"/>
    <mergeCell ref="A21:B21"/>
    <mergeCell ref="A22:B22"/>
    <mergeCell ref="A23:B23"/>
    <mergeCell ref="A24:B24"/>
    <mergeCell ref="A25:A2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Jun. 2020 (in RMB)</vt:lpstr>
      <vt:lpstr>Jun. 2020 (in USD)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2020-08-11T04:05:58Z</dcterms:modified>
</cp:coreProperties>
</file>