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C7" i="3"/>
  <c r="C8"/>
  <c r="C9"/>
  <c r="C10"/>
  <c r="C11"/>
  <c r="C12"/>
  <c r="C13"/>
  <c r="C14"/>
  <c r="C15"/>
  <c r="C16"/>
  <c r="C17"/>
  <c r="C18"/>
  <c r="C19"/>
  <c r="C20"/>
  <c r="C21"/>
  <c r="C22"/>
  <c r="C23"/>
  <c r="C24"/>
  <c r="C6"/>
  <c r="C5"/>
  <c r="N31"/>
  <c r="N32"/>
  <c r="N33"/>
  <c r="N3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5"/>
  <c r="M31" l="1"/>
  <c r="M32"/>
  <c r="M33"/>
  <c r="M3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5"/>
  <c r="L31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1"/>
  <c r="J32"/>
  <c r="J33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 l="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1"/>
  <c r="O20"/>
  <c r="O19"/>
  <c r="O9" l="1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<sst xmlns="http://schemas.openxmlformats.org/spreadsheetml/2006/main" count="82" uniqueCount="31">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</sst>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D26" sqref="D26:D27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7">
      <c r="A5" s="54" t="s">
        <v>15</v>
      </c>
      <c r="B5" s="55"/>
      <c r="C5" s="2">
        <f>以美元计价!C5*6.9174</f>
        <v>10066.736578499998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>
        <f>以美元计价!I5*7.0088</f>
        <v>12067.99574624</v>
      </c>
      <c r="J5" s="2">
        <f>以美元计价!J5*6.9334</f>
        <v>11062.41580836</v>
      </c>
      <c r="K5" s="2">
        <f>以美元计价!K5*6.8148</f>
        <v>12340.659631680001</v>
      </c>
      <c r="L5" s="2">
        <f>以美元计价!L5*6.7111</f>
        <v>10279.319390120001</v>
      </c>
      <c r="M5" s="2">
        <f>以美元计价!M5*6.6069</f>
        <v>11635.781576400001</v>
      </c>
      <c r="N5" s="2">
        <f>以美元计价!N5*6.5423</f>
        <v>16597.207974560002</v>
      </c>
      <c r="O5" s="7">
        <f>SUM(C5:N5)</f>
        <v>141007.99688421001</v>
      </c>
      <c r="P5" s="12"/>
      <c r="Q5" s="33"/>
    </row>
    <row r="6" spans="1:17">
      <c r="A6" s="54" t="s">
        <v>1</v>
      </c>
      <c r="B6" s="55"/>
      <c r="C6" s="2">
        <f>以美元计价!C6*6.9174</f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>
        <f>以美元计价!I6*7.0088</f>
        <v>1215.7226180800001</v>
      </c>
      <c r="J6" s="2">
        <f>以美元计价!J6*6.9334</f>
        <v>1367.57362962</v>
      </c>
      <c r="K6" s="2">
        <f>以美元计价!K6*6.8148</f>
        <v>687.45249072000001</v>
      </c>
      <c r="L6" s="2">
        <f>以美元计价!L6*6.7111</f>
        <v>526.63679475000004</v>
      </c>
      <c r="M6" s="2">
        <f>以美元计价!M6*6.6069</f>
        <v>658.92661839000004</v>
      </c>
      <c r="N6" s="2">
        <f>以美元计价!N6*6.5423</f>
        <v>717.80152910000004</v>
      </c>
      <c r="O6" s="7">
        <f>SUM(C6:N6)</f>
        <v>15238.847615789999</v>
      </c>
      <c r="P6" s="12"/>
    </row>
    <row r="7" spans="1:17">
      <c r="A7" s="54" t="s">
        <v>2</v>
      </c>
      <c r="B7" s="55"/>
      <c r="C7" s="2">
        <f>以美元计价!C7*6.9174</f>
        <v>9139.1602768199991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>
        <f>以美元计价!I7*7.0088</f>
        <v>10852.273128160001</v>
      </c>
      <c r="J7" s="2">
        <f>以美元计价!J7*6.9334</f>
        <v>9694.8421787399984</v>
      </c>
      <c r="K7" s="2">
        <f>以美元计价!K7*6.8148</f>
        <v>11653.207140959999</v>
      </c>
      <c r="L7" s="2">
        <f>以美元计价!L7*6.7111</f>
        <v>9752.682595369999</v>
      </c>
      <c r="M7" s="2">
        <f>以美元计价!M7*6.6069</f>
        <v>10976.854958010001</v>
      </c>
      <c r="N7" s="2">
        <f>以美元计价!N7*6.5423</f>
        <v>15879.406445459999</v>
      </c>
      <c r="O7" s="7">
        <f>SUM(C7:N7)</f>
        <v>125769.14926842002</v>
      </c>
      <c r="P7" s="12"/>
    </row>
    <row r="8" spans="1:17">
      <c r="A8" s="54" t="s">
        <v>3</v>
      </c>
      <c r="B8" s="55"/>
      <c r="C8" s="2">
        <f>以美元计价!C8*6.9174</f>
        <v>7868.1419825399998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>
        <f>以美元计价!I8*7.0088</f>
        <v>9048.13091136</v>
      </c>
      <c r="J8" s="2">
        <f>以美元计价!J8*6.9334</f>
        <v>8316.3734043599998</v>
      </c>
      <c r="K8" s="2">
        <f>以美元计价!K8*6.8148</f>
        <v>10036.66638852</v>
      </c>
      <c r="L8" s="2">
        <f>以美元计价!L8*6.7111</f>
        <v>8238.3195248199991</v>
      </c>
      <c r="M8" s="2">
        <f>以美元计价!M8*6.6069</f>
        <v>9015.7017427200008</v>
      </c>
      <c r="N8" s="2">
        <f>以美元计价!N8*6.5423</f>
        <v>12844.546003019999</v>
      </c>
      <c r="O8" s="7">
        <f t="shared" ref="O8:O27" si="0">SUM(C8:N8)</f>
        <v>105511.15963127</v>
      </c>
      <c r="P8" s="12"/>
    </row>
    <row r="9" spans="1:17">
      <c r="A9" s="56" t="s">
        <v>4</v>
      </c>
      <c r="B9" s="57"/>
      <c r="C9" s="2">
        <f>以美元计价!C9*6.9174</f>
        <v>6938.4026098799995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>
        <f>以美元计价!I9*7.0088</f>
        <v>8063.7155143999989</v>
      </c>
      <c r="J9" s="2">
        <f>以美元计价!J9*6.9334</f>
        <v>7468.6973070399999</v>
      </c>
      <c r="K9" s="2">
        <f>以美元计价!K9*6.8148</f>
        <v>9060.2207186399992</v>
      </c>
      <c r="L9" s="2">
        <f>以美元计价!L9*6.7111</f>
        <v>7565.6867762300008</v>
      </c>
      <c r="M9" s="2">
        <f>以美元计价!M9*6.6069</f>
        <v>8215.6629720599994</v>
      </c>
      <c r="N9" s="2">
        <f>以美元计价!N9*6.5423</f>
        <v>11522.98635573</v>
      </c>
      <c r="O9" s="7">
        <f t="shared" si="0"/>
        <v>94361.589677179989</v>
      </c>
      <c r="P9" s="12"/>
    </row>
    <row r="10" spans="1:17">
      <c r="A10" s="56" t="s">
        <v>5</v>
      </c>
      <c r="B10" s="57"/>
      <c r="C10" s="2">
        <f>以美元计价!C10*6.9174</f>
        <v>662.14321236000001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>
        <f>以美元计价!I10*7.0088</f>
        <v>667.9379391199999</v>
      </c>
      <c r="J10" s="2">
        <f>以美元计价!J10*6.9334</f>
        <v>656.76562165999997</v>
      </c>
      <c r="K10" s="2">
        <f>以美元计价!K10*6.8148</f>
        <v>647.31877055999996</v>
      </c>
      <c r="L10" s="2">
        <f>以美元计价!L10*6.7111</f>
        <v>512.47972930000003</v>
      </c>
      <c r="M10" s="2">
        <f>以美元计价!M10*6.6069</f>
        <v>624.49343766000004</v>
      </c>
      <c r="N10" s="2">
        <f>以美元计价!N10*6.5423</f>
        <v>859.90224778999993</v>
      </c>
      <c r="O10" s="7">
        <f t="shared" si="0"/>
        <v>8072.5351655200011</v>
      </c>
      <c r="P10" s="12"/>
    </row>
    <row r="11" spans="1:17">
      <c r="A11" s="58" t="s">
        <v>6</v>
      </c>
      <c r="B11" s="59"/>
      <c r="C11" s="2">
        <f>以美元计价!C11*6.9174</f>
        <v>267.59616030000001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>
        <f>以美元计价!I11*7.0088</f>
        <v>316.47745784</v>
      </c>
      <c r="J11" s="2">
        <f>以美元计价!J11*6.9334</f>
        <v>190.91047566</v>
      </c>
      <c r="K11" s="2">
        <f>以美元计价!K11*6.8148</f>
        <v>329.12689932000001</v>
      </c>
      <c r="L11" s="2">
        <f>以美元计价!L11*6.7111</f>
        <v>160.15301929</v>
      </c>
      <c r="M11" s="2">
        <f>以美元计价!M11*6.6069</f>
        <v>175.545333</v>
      </c>
      <c r="N11" s="2">
        <f>以美元计价!N11*6.5423</f>
        <v>461.6573995</v>
      </c>
      <c r="O11" s="7">
        <f t="shared" si="0"/>
        <v>3077.0347885699998</v>
      </c>
      <c r="P11" s="12"/>
    </row>
    <row r="12" spans="1:17">
      <c r="A12" s="44" t="s">
        <v>7</v>
      </c>
      <c r="B12" s="45"/>
      <c r="C12" s="2">
        <f>以美元计价!C12*6.9174</f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>
        <f>以美元计价!I12*7.0088</f>
        <v>1804.1422167999999</v>
      </c>
      <c r="J12" s="2">
        <f>以美元计价!J12*6.9334</f>
        <v>1378.46877438</v>
      </c>
      <c r="K12" s="2">
        <f>以美元计价!K12*6.8148</f>
        <v>1616.54075244</v>
      </c>
      <c r="L12" s="2">
        <f>以美元计价!L12*6.7111</f>
        <v>1514.36307055</v>
      </c>
      <c r="M12" s="2">
        <f>以美元计价!M12*6.6069</f>
        <v>1961.1532152899999</v>
      </c>
      <c r="N12" s="2">
        <f>以美元计价!N12*6.5423</f>
        <v>3034.86044244</v>
      </c>
      <c r="O12" s="7">
        <f t="shared" si="0"/>
        <v>20257.989637149996</v>
      </c>
      <c r="P12" s="12"/>
      <c r="Q12" s="34"/>
    </row>
    <row r="13" spans="1:17">
      <c r="A13" s="46" t="s">
        <v>8</v>
      </c>
      <c r="B13" s="47"/>
      <c r="C13" s="2">
        <f>以美元计价!C13*6.9174</f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>
        <f>以美元计价!I13*7.0088</f>
        <v>565.79379056000005</v>
      </c>
      <c r="J13" s="2">
        <f>以美元计价!J13*6.9334</f>
        <v>653.69551214000001</v>
      </c>
      <c r="K13" s="2">
        <f>以美元计价!K13*6.8148</f>
        <v>738.52260192000006</v>
      </c>
      <c r="L13" s="2">
        <f>以美元计价!L13*6.7111</f>
        <v>509.63623623000001</v>
      </c>
      <c r="M13" s="2">
        <f>以美元计价!M13*6.6069</f>
        <v>735.81441714000005</v>
      </c>
      <c r="N13" s="2">
        <f>以美元计价!N13*6.5423</f>
        <v>1545.8473555</v>
      </c>
      <c r="O13" s="7">
        <f t="shared" si="0"/>
        <v>8741.9352683599991</v>
      </c>
      <c r="P13" s="12"/>
      <c r="Q13" s="34"/>
    </row>
    <row r="14" spans="1:17">
      <c r="A14" s="46" t="s">
        <v>9</v>
      </c>
      <c r="B14" s="47"/>
      <c r="C14" s="2">
        <f>以美元计价!C14*6.9174</f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>
        <f>以美元计价!I14*7.0088</f>
        <v>1099.6674032799999</v>
      </c>
      <c r="J14" s="2">
        <f>以美元计价!J14*6.9334</f>
        <v>577.53696651999996</v>
      </c>
      <c r="K14" s="2">
        <f>以美元计价!K14*6.8148</f>
        <v>687.50292023999998</v>
      </c>
      <c r="L14" s="2">
        <f>以美元计价!L14*6.7111</f>
        <v>878.88028712000005</v>
      </c>
      <c r="M14" s="2">
        <f>以美元计价!M14*6.6069</f>
        <v>1058.20999506</v>
      </c>
      <c r="N14" s="2">
        <f>以美元计价!N14*6.5423</f>
        <v>1118.1503810700001</v>
      </c>
      <c r="O14" s="7">
        <f t="shared" si="0"/>
        <v>9304.6665690099999</v>
      </c>
      <c r="P14" s="12"/>
    </row>
    <row r="15" spans="1:17">
      <c r="A15" s="38" t="s">
        <v>12</v>
      </c>
      <c r="B15" s="39"/>
      <c r="C15" s="2">
        <f>以美元计价!C15*6.9174</f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>
        <f>以美元计价!I15*7.0088</f>
        <v>12245.06326592</v>
      </c>
      <c r="J15" s="2">
        <f>以美元计价!J15*6.9334</f>
        <v>11327.800013439999</v>
      </c>
      <c r="K15" s="2">
        <f>以美元计价!K15*6.8148</f>
        <v>12071.353728240001</v>
      </c>
      <c r="L15" s="2">
        <f>以美元计价!L15*6.7111</f>
        <v>9408.134721370001</v>
      </c>
      <c r="M15" s="2">
        <f>以美元计价!M15*6.6069</f>
        <v>11438.627055570001</v>
      </c>
      <c r="N15" s="2">
        <f>以美元计价!N15*6.5423</f>
        <v>12239.58475586</v>
      </c>
      <c r="O15" s="7">
        <f>SUM(C15:N15)</f>
        <v>130224.94820067001</v>
      </c>
      <c r="P15" s="12"/>
    </row>
    <row r="16" spans="1:17">
      <c r="A16" s="38" t="s">
        <v>1</v>
      </c>
      <c r="B16" s="39"/>
      <c r="C16" s="2">
        <f>以美元计价!C16*6.9174</f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>
        <f>以美元计价!I16*7.0088</f>
        <v>1617.8826559199999</v>
      </c>
      <c r="J16" s="2">
        <f>以美元计价!J16*6.9334</f>
        <v>1465.7200666599999</v>
      </c>
      <c r="K16" s="2">
        <f>以美元计价!K16*6.8148</f>
        <v>1092.9964683600001</v>
      </c>
      <c r="L16" s="2">
        <f>以美元计价!L16*6.7111</f>
        <v>670.04360621000001</v>
      </c>
      <c r="M16" s="2">
        <f>以美元计价!M16*6.6069</f>
        <v>693.77735519999999</v>
      </c>
      <c r="N16" s="2">
        <f>以美元计价!N16*6.5423</f>
        <v>626.97543243000007</v>
      </c>
      <c r="O16" s="7">
        <f>SUM(C16:N16)</f>
        <v>14195.988613910002</v>
      </c>
      <c r="P16" s="12"/>
    </row>
    <row r="17" spans="1:16">
      <c r="A17" s="38" t="s">
        <v>2</v>
      </c>
      <c r="B17" s="39"/>
      <c r="C17" s="2">
        <f>以美元计价!C17*6.9174</f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>
        <f>以美元计价!I17*7.0088</f>
        <v>10627.180609999999</v>
      </c>
      <c r="J17" s="2">
        <f>以美元计价!J17*6.9334</f>
        <v>9862.0799467799989</v>
      </c>
      <c r="K17" s="2">
        <f>以美元计价!K17*6.8148</f>
        <v>10978.35725988</v>
      </c>
      <c r="L17" s="2">
        <f>以美元计价!L17*6.7111</f>
        <v>8738.0911151599994</v>
      </c>
      <c r="M17" s="2">
        <f>以美元计价!M17*6.6069</f>
        <v>10744.849700369999</v>
      </c>
      <c r="N17" s="2">
        <f>以美元计价!N17*6.5423</f>
        <v>11612.609323429999</v>
      </c>
      <c r="O17" s="7">
        <f t="shared" si="0"/>
        <v>116028.95958676</v>
      </c>
      <c r="P17" s="12"/>
    </row>
    <row r="18" spans="1:16">
      <c r="A18" s="44" t="s">
        <v>3</v>
      </c>
      <c r="B18" s="45"/>
      <c r="C18" s="2">
        <f>以美元计价!C18*6.9174</f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>
        <f>以美元计价!I18*7.0088</f>
        <v>8868.75188944</v>
      </c>
      <c r="J18" s="2">
        <f>以美元计价!J18*6.9334</f>
        <v>8516.4449814399995</v>
      </c>
      <c r="K18" s="2">
        <f>以美元计价!K18*6.8148</f>
        <v>9321.9465200400009</v>
      </c>
      <c r="L18" s="2">
        <f>以美元计价!L18*6.7111</f>
        <v>7573.4676255700006</v>
      </c>
      <c r="M18" s="2">
        <f>以美元计价!M18*6.6069</f>
        <v>8797.9938166800002</v>
      </c>
      <c r="N18" s="2">
        <f>以美元计价!N18*6.5423</f>
        <v>9706.2393672099988</v>
      </c>
      <c r="O18" s="7">
        <f t="shared" si="0"/>
        <v>98723.30556321</v>
      </c>
      <c r="P18" s="12"/>
    </row>
    <row r="19" spans="1:16">
      <c r="A19" s="46" t="s">
        <v>4</v>
      </c>
      <c r="B19" s="47"/>
      <c r="C19" s="2">
        <f>以美元计价!C19*6.9174</f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>
        <f>以美元计价!I19*7.0088</f>
        <v>6933.0769247999997</v>
      </c>
      <c r="J19" s="2">
        <f>以美元计价!J19*6.9334</f>
        <v>6675.3651989199998</v>
      </c>
      <c r="K19" s="2">
        <f>以美元计价!K19*6.8148</f>
        <v>7552.2138339599996</v>
      </c>
      <c r="L19" s="2">
        <f>以美元计价!L19*6.7111</f>
        <v>6271.8148828499998</v>
      </c>
      <c r="M19" s="2">
        <f>以美元计价!M19*6.6069</f>
        <v>7238.6848125000006</v>
      </c>
      <c r="N19" s="2">
        <f>以美元计价!N19*6.5423</f>
        <v>7536.70670195</v>
      </c>
      <c r="O19" s="7">
        <f t="shared" si="0"/>
        <v>77995.22834727999</v>
      </c>
      <c r="P19" s="12"/>
    </row>
    <row r="20" spans="1:16">
      <c r="A20" s="46" t="s">
        <v>5</v>
      </c>
      <c r="B20" s="47"/>
      <c r="C20" s="2">
        <f>以美元计价!C20*6.9174</f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>
        <f>以美元计价!I20*7.0088</f>
        <v>1223.84441552</v>
      </c>
      <c r="J20" s="2">
        <f>以美元计价!J20*6.9334</f>
        <v>1126.04378724</v>
      </c>
      <c r="K20" s="2">
        <f>以美元计价!K20*6.8148</f>
        <v>1324.4529726000001</v>
      </c>
      <c r="L20" s="2">
        <f>以美元计价!L20*6.7111</f>
        <v>999.08414143999994</v>
      </c>
      <c r="M20" s="2">
        <f>以美元计价!M20*6.6069</f>
        <v>1113.55665705</v>
      </c>
      <c r="N20" s="2">
        <f>以美元计价!N20*6.5423</f>
        <v>1423.75102752</v>
      </c>
      <c r="O20" s="7">
        <f t="shared" si="0"/>
        <v>15079.178849599999</v>
      </c>
      <c r="P20" s="12"/>
    </row>
    <row r="21" spans="1:16">
      <c r="A21" s="46" t="s">
        <v>6</v>
      </c>
      <c r="B21" s="47"/>
      <c r="C21" s="2">
        <f>以美元计价!C21*6.9174</f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>
        <f>以美元计价!I21*7.0088</f>
        <v>711.83054912</v>
      </c>
      <c r="J21" s="2">
        <f>以美元计价!J21*6.9334</f>
        <v>715.03599527999995</v>
      </c>
      <c r="K21" s="2">
        <f>以美元计价!K21*6.8148</f>
        <v>445.27971348000005</v>
      </c>
      <c r="L21" s="2">
        <f>以美元计价!L21*6.7111</f>
        <v>302.56860128</v>
      </c>
      <c r="M21" s="2">
        <f>以美元计价!M21*6.6069</f>
        <v>445.75234712999998</v>
      </c>
      <c r="N21" s="2">
        <f>以美元计价!N21*6.5423</f>
        <v>745.78163773999995</v>
      </c>
      <c r="O21" s="7">
        <f t="shared" si="0"/>
        <v>5648.8983663300005</v>
      </c>
      <c r="P21" s="12"/>
    </row>
    <row r="22" spans="1:16">
      <c r="A22" s="40" t="s">
        <v>7</v>
      </c>
      <c r="B22" s="41"/>
      <c r="C22" s="2">
        <f>以美元计价!C22*6.9174</f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>
        <f>以美元计价!I22*7.0088</f>
        <v>1758.4287205599999</v>
      </c>
      <c r="J22" s="2">
        <f>以美元计价!J22*6.9334</f>
        <v>1345.6349653399998</v>
      </c>
      <c r="K22" s="2">
        <f>以美元计价!K22*6.8148</f>
        <v>1656.4107398399999</v>
      </c>
      <c r="L22" s="2">
        <f>以美元计价!L22*6.7111</f>
        <v>1164.62348959</v>
      </c>
      <c r="M22" s="2">
        <f>以美元计价!M22*6.6069</f>
        <v>1946.8558836900002</v>
      </c>
      <c r="N22" s="2">
        <f>以美元计价!N22*6.5423</f>
        <v>1906.3699562199999</v>
      </c>
      <c r="O22" s="7">
        <f>SUM(C22:N22)</f>
        <v>17305.65402355</v>
      </c>
      <c r="P22" s="12"/>
    </row>
    <row r="23" spans="1:16">
      <c r="A23" s="42" t="s">
        <v>8</v>
      </c>
      <c r="B23" s="43"/>
      <c r="C23" s="2">
        <f>以美元计价!C23*6.9174</f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>
        <f>以美元计价!I23*7.0088</f>
        <v>639.64481527999999</v>
      </c>
      <c r="J23" s="2">
        <f>以美元计价!J23*6.9334</f>
        <v>579.56775937999998</v>
      </c>
      <c r="K23" s="2">
        <f>以美元计价!K23*6.8148</f>
        <v>643.61628971999994</v>
      </c>
      <c r="L23" s="2">
        <f>以美元计价!L23*6.7111</f>
        <v>350.25902010000004</v>
      </c>
      <c r="M23" s="2">
        <f>以美元计价!M23*6.6069</f>
        <v>527.86157895000008</v>
      </c>
      <c r="N23" s="2">
        <f>以美元计价!N23*6.5423</f>
        <v>690.80211123000004</v>
      </c>
      <c r="O23" s="7">
        <f t="shared" si="0"/>
        <v>6225.7479018499998</v>
      </c>
      <c r="P23" s="12"/>
    </row>
    <row r="24" spans="1:16">
      <c r="A24" s="42" t="s">
        <v>9</v>
      </c>
      <c r="B24" s="43"/>
      <c r="C24" s="2">
        <f>以美元计价!C24*6.9174</f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>
        <f>以美元计价!I24*7.0088</f>
        <v>771.95553991999998</v>
      </c>
      <c r="J24" s="2">
        <f>以美元计价!J24*6.9334</f>
        <v>492.45028172000002</v>
      </c>
      <c r="K24" s="2">
        <f>以美元计价!K24*6.8148</f>
        <v>601.66506240000001</v>
      </c>
      <c r="L24" s="2">
        <f>以美元计价!L24*6.7111</f>
        <v>530.70707689999995</v>
      </c>
      <c r="M24" s="2">
        <f>以美元计价!M24*6.6069</f>
        <v>1033.7215202100001</v>
      </c>
      <c r="N24" s="2">
        <f>以美元计价!N24*6.5423</f>
        <v>734.11082877000001</v>
      </c>
      <c r="O24" s="7">
        <f t="shared" si="0"/>
        <v>6840.5376884400002</v>
      </c>
      <c r="P24" s="12"/>
    </row>
    <row r="25" spans="1:16">
      <c r="A25" s="48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>
        <f>以美元计价!I25*7.0088</f>
        <v>1411.0746952</v>
      </c>
      <c r="J25" s="2">
        <f>以美元计价!J25*6.9334</f>
        <v>1482.8136710199999</v>
      </c>
      <c r="K25" s="2">
        <f>以美元计价!K25*6.8148</f>
        <v>1861.5096421200001</v>
      </c>
      <c r="L25" s="2">
        <f>以美元计价!L25*6.7111</f>
        <v>1903.3364132200002</v>
      </c>
      <c r="M25" s="2">
        <f>以美元计价!M25*6.6069</f>
        <v>2561.55327072</v>
      </c>
      <c r="N25" s="2">
        <f>以美元计价!N25*6.5423</f>
        <v>3589.8548733500002</v>
      </c>
      <c r="O25" s="7">
        <f t="shared" si="0"/>
        <v>20850.176822119996</v>
      </c>
      <c r="P25" s="12"/>
    </row>
    <row r="26" spans="1:16">
      <c r="A26" s="48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>
        <f>以美元计价!I26*7.0088</f>
        <v>816.96955792000006</v>
      </c>
      <c r="J26" s="2">
        <f>以美元计价!J26*6.9334</f>
        <v>701.97624303999999</v>
      </c>
      <c r="K26" s="2">
        <f>以美元计价!K26*6.8148</f>
        <v>1081.8753962400001</v>
      </c>
      <c r="L26" s="2">
        <f>以美元计价!L26*6.7111</f>
        <v>1161.3612238800001</v>
      </c>
      <c r="M26" s="2">
        <f>以美元计价!M26*6.6069</f>
        <v>1570.5539479800002</v>
      </c>
      <c r="N26" s="2">
        <f>以美元计价!N26*6.5423</f>
        <v>1309.9837016700001</v>
      </c>
      <c r="O26" s="7">
        <f t="shared" si="0"/>
        <v>10578.536189500001</v>
      </c>
      <c r="P26" s="12"/>
    </row>
    <row r="27" spans="1:16">
      <c r="A27" s="48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>
        <f>以美元计价!I27*7.0088</f>
        <v>594.10513728000001</v>
      </c>
      <c r="J27" s="2">
        <f>以美元计价!J27*6.9334</f>
        <v>780.83742797999992</v>
      </c>
      <c r="K27" s="2">
        <f>以美元计价!K27*6.8148</f>
        <v>779.63424587999998</v>
      </c>
      <c r="L27" s="2">
        <f>以美元计价!L27*6.7111</f>
        <v>741.97518933999993</v>
      </c>
      <c r="M27" s="2">
        <f>以美元计价!M27*6.6069</f>
        <v>990.99932274000003</v>
      </c>
      <c r="N27" s="2">
        <f>以美元计价!N27*6.5423</f>
        <v>2279.8711716800003</v>
      </c>
      <c r="O27" s="7">
        <f t="shared" si="0"/>
        <v>10271.640632620001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>
        <f>以美元计价!I28*7.0088</f>
        <v>-3.9774940000000001</v>
      </c>
      <c r="J28" s="2">
        <f>以美元计价!J28*6.9334</f>
        <v>62.080276919999996</v>
      </c>
      <c r="K28" s="2">
        <f>以美元计价!K28*6.8148</f>
        <v>-5.8382391599999997</v>
      </c>
      <c r="L28" s="2">
        <f>以美元计价!L28*6.7111</f>
        <v>-248.97778334000003</v>
      </c>
      <c r="M28" s="2">
        <f>以美元计价!M28*6.6069</f>
        <v>-368.75685591000001</v>
      </c>
      <c r="N28" s="2">
        <f>以美元计价!N28*6.5423</f>
        <v>-246.39413991000004</v>
      </c>
      <c r="O28" s="7">
        <f>SUM(C28:N28)</f>
        <v>-918.28795845000013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>
        <f>以美元计价!I29*7.0088</f>
        <v>-74.347948639999998</v>
      </c>
      <c r="J29" s="2">
        <f>以美元计价!J29*6.9334</f>
        <v>-51.50892194</v>
      </c>
      <c r="K29" s="2">
        <f>以美元计价!K29*6.8148</f>
        <v>-518.73371675999999</v>
      </c>
      <c r="L29" s="2">
        <f>以美元计价!L29*6.7111</f>
        <v>-65.131225499999999</v>
      </c>
      <c r="M29" s="2">
        <f>以美元计价!M29*6.6069</f>
        <v>51.606495900000006</v>
      </c>
      <c r="N29" s="2">
        <f>以美元计价!N29*6.5423</f>
        <v>-118.24945558</v>
      </c>
      <c r="O29" s="7">
        <f>SUM(C29:N29)</f>
        <v>-1364.3740269899999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>
        <f>以美元计价!I30*6.9848</f>
        <v>5709.5277886399999</v>
      </c>
      <c r="J30" s="2">
        <f>以美元计价!J30*6.8605</f>
        <v>5808.5280812500005</v>
      </c>
      <c r="K30" s="2">
        <f>以美元计价!K30*6.8101</f>
        <v>6116.9237563500001</v>
      </c>
      <c r="L30" s="2">
        <f>以美元计价!L30*6.7232</f>
        <v>6360.2413248000003</v>
      </c>
      <c r="M30" s="2">
        <f>以美元计价!M30*6.5782</f>
        <v>7023.9723808200006</v>
      </c>
      <c r="N30" s="2">
        <f>以美元计价!N30*6.5249</f>
        <v>8360.3719872299989</v>
      </c>
      <c r="O30" s="10" t="s">
        <v>20</v>
      </c>
      <c r="P30" s="12"/>
    </row>
    <row r="31" spans="1:16" s="13" customFormat="1">
      <c r="A31" s="49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>
        <f>以美元计价!I31*6.9848</f>
        <v>4644.9800084799999</v>
      </c>
      <c r="J31" s="2">
        <f>以美元计价!J31*6.8605</f>
        <v>4571.7864323000003</v>
      </c>
      <c r="K31" s="2">
        <f>以美元计价!K31*6.8101</f>
        <v>4893.0418677799998</v>
      </c>
      <c r="L31" s="2">
        <f>以美元计价!L31*6.7232</f>
        <v>5133.7339996800001</v>
      </c>
      <c r="M31" s="2">
        <f>以美元计价!M31*6.5782</f>
        <v>5215.4752178600002</v>
      </c>
      <c r="N31" s="2">
        <f>以美元计价!N31*6.5249</f>
        <v>5171.9972194599995</v>
      </c>
      <c r="O31" s="10" t="s">
        <v>20</v>
      </c>
      <c r="P31" s="12"/>
    </row>
    <row r="32" spans="1:16" s="13" customFormat="1">
      <c r="A32" s="49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>
        <f>以美元计价!I32*6.9848</f>
        <v>1064.54778016</v>
      </c>
      <c r="J32" s="2">
        <f>以美元计价!J32*6.8605</f>
        <v>1236.7416489500001</v>
      </c>
      <c r="K32" s="2">
        <f>以美元计价!K32*6.8101</f>
        <v>1223.88188857</v>
      </c>
      <c r="L32" s="2">
        <f>以美元计价!L32*6.7232</f>
        <v>1226.5073251200001</v>
      </c>
      <c r="M32" s="2">
        <f>以美元计价!M32*6.5782</f>
        <v>1808.49716296</v>
      </c>
      <c r="N32" s="2">
        <f>以美元计价!N32*6.5249</f>
        <v>3188.3747677699998</v>
      </c>
      <c r="O32" s="10" t="s">
        <v>20</v>
      </c>
      <c r="P32" s="12"/>
    </row>
    <row r="33" spans="1:16" ht="12" customHeight="1">
      <c r="A33" s="49" t="s">
        <v>16</v>
      </c>
      <c r="B33" s="49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>
        <f>以美元计价!I33*6.9848</f>
        <v>-3164.3916965599997</v>
      </c>
      <c r="J33" s="2">
        <f>以美元计价!J33*6.8605</f>
        <v>-2928.4407856500002</v>
      </c>
      <c r="K33" s="2">
        <f>以美元计价!K33*6.8101</f>
        <v>-2636.2578110000004</v>
      </c>
      <c r="L33" s="2">
        <f>以美元计价!L33*6.7232</f>
        <v>-2373.6741670400002</v>
      </c>
      <c r="M33" s="2">
        <f>以美元计价!M33*6.5782</f>
        <v>-1816.4745460999998</v>
      </c>
      <c r="N33" s="2">
        <f>以美元计价!N33*6.5249</f>
        <v>-1122.93007008</v>
      </c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4" t="s">
        <v>15</v>
      </c>
      <c r="B5" s="55"/>
      <c r="C5" s="2">
        <v>1455.2774999999999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>
        <v>1721.8348000000001</v>
      </c>
      <c r="J5" s="2">
        <v>1595.5254</v>
      </c>
      <c r="K5" s="2">
        <v>1810.8616</v>
      </c>
      <c r="L5" s="2">
        <v>1531.6892</v>
      </c>
      <c r="M5" s="2">
        <v>1761.1559999999999</v>
      </c>
      <c r="N5" s="2">
        <v>2536.9072000000001</v>
      </c>
      <c r="O5" s="7">
        <f>SUM(C5:N5)</f>
        <v>20492.509700000002</v>
      </c>
      <c r="P5" s="31"/>
    </row>
    <row r="6" spans="1:16">
      <c r="A6" s="54" t="s">
        <v>1</v>
      </c>
      <c r="B6" s="55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>
        <v>173.45660000000001</v>
      </c>
      <c r="J6" s="2">
        <v>197.24430000000001</v>
      </c>
      <c r="K6" s="2">
        <v>100.8764</v>
      </c>
      <c r="L6" s="2">
        <v>78.472499999999997</v>
      </c>
      <c r="M6" s="2">
        <v>99.733099999999993</v>
      </c>
      <c r="N6" s="2">
        <v>109.717</v>
      </c>
      <c r="O6" s="7">
        <f t="shared" ref="O6:O28" si="0">SUM(C6:N6)</f>
        <v>2192.5142000000005</v>
      </c>
    </row>
    <row r="7" spans="1:16">
      <c r="A7" s="54" t="s">
        <v>2</v>
      </c>
      <c r="B7" s="55"/>
      <c r="C7" s="2">
        <v>1321.1842999999999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>
        <v>1548.3782000000001</v>
      </c>
      <c r="J7" s="2">
        <v>1398.2810999999999</v>
      </c>
      <c r="K7" s="2">
        <v>1709.9851999999998</v>
      </c>
      <c r="L7" s="2">
        <v>1453.2166999999999</v>
      </c>
      <c r="M7" s="2">
        <v>1661.4229</v>
      </c>
      <c r="N7" s="2">
        <v>2427.1902</v>
      </c>
      <c r="O7" s="7">
        <f t="shared" si="0"/>
        <v>18299.995500000001</v>
      </c>
    </row>
    <row r="8" spans="1:16">
      <c r="A8" s="54" t="s">
        <v>3</v>
      </c>
      <c r="B8" s="55"/>
      <c r="C8" s="2">
        <v>1137.4421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>
        <v>1290.9672</v>
      </c>
      <c r="J8" s="2">
        <v>1199.4654</v>
      </c>
      <c r="K8" s="2">
        <v>1472.7748999999999</v>
      </c>
      <c r="L8" s="2">
        <v>1227.5662</v>
      </c>
      <c r="M8" s="2">
        <v>1364.5888</v>
      </c>
      <c r="N8" s="2">
        <v>1963.3073999999999</v>
      </c>
      <c r="O8" s="7">
        <f t="shared" si="0"/>
        <v>15347.776</v>
      </c>
    </row>
    <row r="9" spans="1:16">
      <c r="A9" s="56" t="s">
        <v>4</v>
      </c>
      <c r="B9" s="57"/>
      <c r="C9" s="2">
        <v>1003.0362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>
        <v>1150.5129999999999</v>
      </c>
      <c r="J9" s="2">
        <v>1077.2056</v>
      </c>
      <c r="K9" s="2">
        <v>1329.4918</v>
      </c>
      <c r="L9" s="2">
        <v>1127.3393000000001</v>
      </c>
      <c r="M9" s="2">
        <v>1243.4974</v>
      </c>
      <c r="N9" s="2">
        <v>1761.3051</v>
      </c>
      <c r="O9" s="7">
        <f t="shared" si="0"/>
        <v>13729.2922</v>
      </c>
    </row>
    <row r="10" spans="1:16">
      <c r="A10" s="56" t="s">
        <v>5</v>
      </c>
      <c r="B10" s="57"/>
      <c r="C10" s="2">
        <v>95.721400000000003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>
        <v>95.299899999999994</v>
      </c>
      <c r="J10" s="2">
        <v>94.724900000000005</v>
      </c>
      <c r="K10" s="2">
        <v>94.987200000000001</v>
      </c>
      <c r="L10" s="2">
        <v>76.363</v>
      </c>
      <c r="M10" s="2">
        <v>94.5214</v>
      </c>
      <c r="N10" s="2">
        <v>131.43729999999999</v>
      </c>
      <c r="O10" s="7">
        <f t="shared" si="0"/>
        <v>1171.1264000000001</v>
      </c>
    </row>
    <row r="11" spans="1:16" s="24" customFormat="1">
      <c r="A11" s="58" t="s">
        <v>6</v>
      </c>
      <c r="B11" s="59"/>
      <c r="C11" s="14">
        <v>38.6845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>
        <v>45.154299999999999</v>
      </c>
      <c r="J11" s="2">
        <v>27.5349</v>
      </c>
      <c r="K11" s="2">
        <v>48.295900000000003</v>
      </c>
      <c r="L11" s="2">
        <v>23.863900000000001</v>
      </c>
      <c r="M11" s="2">
        <v>26.57</v>
      </c>
      <c r="N11" s="2">
        <v>70.564999999999998</v>
      </c>
      <c r="O11" s="7">
        <f>SUM(C11:N11)</f>
        <v>447.35740000000004</v>
      </c>
    </row>
    <row r="12" spans="1:16" s="24" customFormat="1">
      <c r="A12" s="44" t="s">
        <v>7</v>
      </c>
      <c r="B12" s="45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>
        <v>257.411</v>
      </c>
      <c r="J12" s="2">
        <v>198.81569999999999</v>
      </c>
      <c r="K12" s="2">
        <v>237.21029999999999</v>
      </c>
      <c r="L12" s="2">
        <v>225.65049999999999</v>
      </c>
      <c r="M12" s="2">
        <v>296.83409999999998</v>
      </c>
      <c r="N12" s="2">
        <v>463.88279999999997</v>
      </c>
      <c r="O12" s="7">
        <f t="shared" si="0"/>
        <v>2952.2194999999997</v>
      </c>
    </row>
    <row r="13" spans="1:16" s="24" customFormat="1">
      <c r="A13" s="46" t="s">
        <v>8</v>
      </c>
      <c r="B13" s="47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>
        <v>80.726200000000006</v>
      </c>
      <c r="J13" s="2">
        <v>94.2821</v>
      </c>
      <c r="K13" s="2">
        <v>108.3704</v>
      </c>
      <c r="L13" s="2">
        <v>75.939300000000003</v>
      </c>
      <c r="M13" s="2">
        <v>111.3706</v>
      </c>
      <c r="N13" s="2">
        <v>236.285</v>
      </c>
      <c r="O13" s="7">
        <f t="shared" si="0"/>
        <v>1275.3556000000001</v>
      </c>
    </row>
    <row r="14" spans="1:16" s="24" customFormat="1">
      <c r="A14" s="46" t="s">
        <v>9</v>
      </c>
      <c r="B14" s="47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>
        <v>156.8981</v>
      </c>
      <c r="J14" s="2">
        <v>83.297799999999995</v>
      </c>
      <c r="K14" s="2">
        <v>100.88379999999999</v>
      </c>
      <c r="L14" s="2">
        <v>130.95920000000001</v>
      </c>
      <c r="M14" s="2">
        <v>160.16739999999999</v>
      </c>
      <c r="N14" s="2">
        <v>170.9109</v>
      </c>
      <c r="O14" s="7">
        <f t="shared" si="0"/>
        <v>1354.8424</v>
      </c>
    </row>
    <row r="15" spans="1:16" s="24" customFormat="1">
      <c r="A15" s="38" t="s">
        <v>12</v>
      </c>
      <c r="B15" s="39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>
        <v>1747.0984000000001</v>
      </c>
      <c r="J15" s="2">
        <v>1633.8016</v>
      </c>
      <c r="K15" s="2">
        <v>1771.3438000000001</v>
      </c>
      <c r="L15" s="2">
        <v>1401.8767</v>
      </c>
      <c r="M15" s="2">
        <v>1731.3153</v>
      </c>
      <c r="N15" s="2">
        <v>1870.8381999999999</v>
      </c>
      <c r="O15" s="7">
        <f t="shared" si="0"/>
        <v>18905.130800000003</v>
      </c>
      <c r="P15" s="35"/>
    </row>
    <row r="16" spans="1:16" s="24" customFormat="1">
      <c r="A16" s="38" t="s">
        <v>1</v>
      </c>
      <c r="B16" s="39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>
        <v>230.83590000000001</v>
      </c>
      <c r="J16" s="2">
        <v>211.3999</v>
      </c>
      <c r="K16" s="2">
        <v>160.38570000000001</v>
      </c>
      <c r="L16" s="2">
        <v>99.841099999999997</v>
      </c>
      <c r="M16" s="2">
        <v>105.008</v>
      </c>
      <c r="N16" s="2">
        <v>95.834100000000007</v>
      </c>
      <c r="O16" s="7">
        <f t="shared" si="0"/>
        <v>2046.9202</v>
      </c>
    </row>
    <row r="17" spans="1:15" s="24" customFormat="1">
      <c r="A17" s="38" t="s">
        <v>2</v>
      </c>
      <c r="B17" s="39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>
        <v>1516.2625</v>
      </c>
      <c r="J17" s="2">
        <v>1422.4016999999999</v>
      </c>
      <c r="K17" s="2">
        <v>1610.9581000000001</v>
      </c>
      <c r="L17" s="2">
        <v>1302.0355999999999</v>
      </c>
      <c r="M17" s="2">
        <v>1626.3072999999999</v>
      </c>
      <c r="N17" s="2">
        <v>1775.0040999999999</v>
      </c>
      <c r="O17" s="7">
        <f t="shared" si="0"/>
        <v>16858.210599999999</v>
      </c>
    </row>
    <row r="18" spans="1:15" s="24" customFormat="1">
      <c r="A18" s="44" t="s">
        <v>3</v>
      </c>
      <c r="B18" s="45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>
        <v>1265.3738000000001</v>
      </c>
      <c r="J18" s="2">
        <v>1228.3216</v>
      </c>
      <c r="K18" s="2">
        <v>1367.8973000000001</v>
      </c>
      <c r="L18" s="2">
        <v>1128.4987000000001</v>
      </c>
      <c r="M18" s="2">
        <v>1331.6371999999999</v>
      </c>
      <c r="N18" s="2">
        <v>1483.6126999999999</v>
      </c>
      <c r="O18" s="7">
        <f t="shared" si="0"/>
        <v>14340.7968</v>
      </c>
    </row>
    <row r="19" spans="1:15" s="24" customFormat="1">
      <c r="A19" s="46" t="s">
        <v>4</v>
      </c>
      <c r="B19" s="47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>
        <v>989.19600000000003</v>
      </c>
      <c r="J19" s="2">
        <v>962.78380000000004</v>
      </c>
      <c r="K19" s="2">
        <v>1108.2076999999999</v>
      </c>
      <c r="L19" s="2">
        <v>934.54349999999999</v>
      </c>
      <c r="M19" s="2">
        <v>1095.625</v>
      </c>
      <c r="N19" s="2">
        <v>1151.9965</v>
      </c>
      <c r="O19" s="7">
        <f t="shared" si="0"/>
        <v>11332.903199999999</v>
      </c>
    </row>
    <row r="20" spans="1:15" s="24" customFormat="1">
      <c r="A20" s="46" t="s">
        <v>5</v>
      </c>
      <c r="B20" s="47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>
        <v>174.61539999999999</v>
      </c>
      <c r="J20" s="2">
        <v>162.40860000000001</v>
      </c>
      <c r="K20" s="2">
        <v>194.34950000000001</v>
      </c>
      <c r="L20" s="2">
        <v>148.87039999999999</v>
      </c>
      <c r="M20" s="2">
        <v>168.5445</v>
      </c>
      <c r="N20" s="2">
        <v>217.6224</v>
      </c>
      <c r="O20" s="7">
        <f t="shared" si="0"/>
        <v>2187.7109</v>
      </c>
    </row>
    <row r="21" spans="1:15" s="24" customFormat="1">
      <c r="A21" s="46" t="s">
        <v>6</v>
      </c>
      <c r="B21" s="47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>
        <v>101.5624</v>
      </c>
      <c r="J21" s="2">
        <v>103.1292</v>
      </c>
      <c r="K21" s="2">
        <v>65.340100000000007</v>
      </c>
      <c r="L21" s="2">
        <v>45.084800000000001</v>
      </c>
      <c r="M21" s="2">
        <v>67.467699999999994</v>
      </c>
      <c r="N21" s="2">
        <v>113.99379999999999</v>
      </c>
      <c r="O21" s="7">
        <f t="shared" si="0"/>
        <v>820.18269999999995</v>
      </c>
    </row>
    <row r="22" spans="1:15">
      <c r="A22" s="40" t="s">
        <v>7</v>
      </c>
      <c r="B22" s="41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>
        <v>250.8887</v>
      </c>
      <c r="J22" s="2">
        <v>194.08009999999999</v>
      </c>
      <c r="K22" s="2">
        <v>243.0608</v>
      </c>
      <c r="L22" s="2">
        <v>173.5369</v>
      </c>
      <c r="M22" s="2">
        <v>294.67009999999999</v>
      </c>
      <c r="N22" s="2">
        <v>291.39139999999998</v>
      </c>
      <c r="O22" s="7">
        <f t="shared" si="0"/>
        <v>2517.4137999999998</v>
      </c>
    </row>
    <row r="23" spans="1:15">
      <c r="A23" s="42" t="s">
        <v>8</v>
      </c>
      <c r="B23" s="43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>
        <v>91.263099999999994</v>
      </c>
      <c r="J23" s="2">
        <v>83.590699999999998</v>
      </c>
      <c r="K23" s="2">
        <v>94.443899999999999</v>
      </c>
      <c r="L23" s="2">
        <v>52.191000000000003</v>
      </c>
      <c r="M23" s="2">
        <v>79.895499999999998</v>
      </c>
      <c r="N23" s="2">
        <v>105.59010000000001</v>
      </c>
      <c r="O23" s="7">
        <f t="shared" si="0"/>
        <v>903.66110000000003</v>
      </c>
    </row>
    <row r="24" spans="1:15">
      <c r="A24" s="42" t="s">
        <v>9</v>
      </c>
      <c r="B24" s="43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>
        <v>110.1409</v>
      </c>
      <c r="J24" s="2">
        <v>71.025800000000004</v>
      </c>
      <c r="K24" s="2">
        <v>88.287999999999997</v>
      </c>
      <c r="L24" s="2">
        <v>79.078999999999994</v>
      </c>
      <c r="M24" s="2">
        <v>156.46090000000001</v>
      </c>
      <c r="N24" s="2">
        <v>112.2099</v>
      </c>
      <c r="O24" s="7">
        <f t="shared" si="0"/>
        <v>997.82470000000012</v>
      </c>
    </row>
    <row r="25" spans="1:15">
      <c r="A25" s="48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>
        <v>201.32900000000001</v>
      </c>
      <c r="J25" s="14">
        <v>213.86529999999999</v>
      </c>
      <c r="K25" s="14">
        <v>273.15690000000001</v>
      </c>
      <c r="L25" s="2">
        <v>283.61020000000002</v>
      </c>
      <c r="M25" s="2">
        <v>387.7088</v>
      </c>
      <c r="N25" s="2">
        <v>548.71450000000004</v>
      </c>
      <c r="O25" s="7">
        <f t="shared" si="0"/>
        <v>3052.7601999999997</v>
      </c>
    </row>
    <row r="26" spans="1:15">
      <c r="A26" s="48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>
        <v>116.5634</v>
      </c>
      <c r="J26" s="14">
        <v>101.2456</v>
      </c>
      <c r="K26" s="14">
        <v>158.75380000000001</v>
      </c>
      <c r="L26" s="2">
        <v>173.05080000000001</v>
      </c>
      <c r="M26" s="2">
        <v>237.71420000000001</v>
      </c>
      <c r="N26" s="2">
        <v>200.2329</v>
      </c>
      <c r="O26" s="7">
        <f t="shared" si="0"/>
        <v>1546.8213999999998</v>
      </c>
    </row>
    <row r="27" spans="1:15">
      <c r="A27" s="48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>
        <v>84.765600000000006</v>
      </c>
      <c r="J27" s="14">
        <v>112.61969999999999</v>
      </c>
      <c r="K27" s="14">
        <v>114.40309999999999</v>
      </c>
      <c r="L27" s="2">
        <v>110.5594</v>
      </c>
      <c r="M27" s="2">
        <v>149.99459999999999</v>
      </c>
      <c r="N27" s="2">
        <v>348.48160000000001</v>
      </c>
      <c r="O27" s="7">
        <f t="shared" si="0"/>
        <v>1505.9387999999999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>
        <v>-0.5675</v>
      </c>
      <c r="J28" s="14">
        <v>8.9537999999999993</v>
      </c>
      <c r="K28" s="14">
        <v>-0.85670000000000002</v>
      </c>
      <c r="L28" s="2">
        <v>-37.099400000000003</v>
      </c>
      <c r="M28" s="2">
        <v>-55.813899999999997</v>
      </c>
      <c r="N28" s="2">
        <v>-37.661700000000003</v>
      </c>
      <c r="O28" s="7">
        <f t="shared" si="0"/>
        <v>-137.69880000000001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>
        <v>-10.607799999999999</v>
      </c>
      <c r="J29" s="14">
        <v>-7.4291</v>
      </c>
      <c r="K29" s="14">
        <v>-76.118700000000004</v>
      </c>
      <c r="L29" s="2">
        <v>-9.7050000000000001</v>
      </c>
      <c r="M29" s="2">
        <v>7.8109999999999999</v>
      </c>
      <c r="N29" s="2">
        <v>-18.0746</v>
      </c>
      <c r="O29" s="7">
        <f>SUM(C29:N29)</f>
        <v>-198.05450000000005</v>
      </c>
    </row>
    <row r="30" spans="1:15" ht="12.75" customHeight="1">
      <c r="A30" s="49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>
        <v>817.42179999999996</v>
      </c>
      <c r="J30" s="14">
        <v>846.66250000000002</v>
      </c>
      <c r="K30" s="14">
        <v>898.21349999999995</v>
      </c>
      <c r="L30" s="2">
        <v>946.01400000000001</v>
      </c>
      <c r="M30" s="2">
        <v>1067.7651000000001</v>
      </c>
      <c r="N30" s="2">
        <v>1281.3027</v>
      </c>
      <c r="O30" s="10" t="s">
        <v>23</v>
      </c>
    </row>
    <row r="31" spans="1:15" ht="12.75" customHeight="1">
      <c r="A31" s="49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>
        <v>665.01260000000002</v>
      </c>
      <c r="J31" s="14">
        <v>666.39260000000002</v>
      </c>
      <c r="K31" s="14">
        <v>718.49779999999998</v>
      </c>
      <c r="L31" s="2">
        <v>763.58489999999995</v>
      </c>
      <c r="M31" s="2">
        <v>792.84230000000002</v>
      </c>
      <c r="N31" s="2">
        <v>792.65539999999999</v>
      </c>
      <c r="O31" s="10" t="s">
        <v>23</v>
      </c>
    </row>
    <row r="32" spans="1:15" ht="12.75" customHeight="1">
      <c r="A32" s="49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>
        <v>152.4092</v>
      </c>
      <c r="J32" s="14">
        <v>180.26990000000001</v>
      </c>
      <c r="K32" s="14">
        <v>179.7157</v>
      </c>
      <c r="L32" s="2">
        <v>182.42910000000001</v>
      </c>
      <c r="M32" s="2">
        <v>274.9228</v>
      </c>
      <c r="N32" s="2">
        <v>488.64729999999997</v>
      </c>
      <c r="O32" s="10" t="s">
        <v>23</v>
      </c>
    </row>
    <row r="33" spans="1:15" ht="12.75" customHeight="1">
      <c r="A33" s="49" t="s">
        <v>24</v>
      </c>
      <c r="B33" s="49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>
        <v>-453.03969999999998</v>
      </c>
      <c r="J33" s="14">
        <v>-426.8553</v>
      </c>
      <c r="K33" s="14">
        <v>-387.11</v>
      </c>
      <c r="L33" s="2">
        <v>-353.05720000000002</v>
      </c>
      <c r="M33" s="2">
        <v>-276.13549999999998</v>
      </c>
      <c r="N33" s="2">
        <v>-172.0992</v>
      </c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2021-01-21T10:28:16Z</dcterms:modified>
</cp:coreProperties>
</file>